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codeName="DieseArbeitsmappe"/>
  <mc:AlternateContent xmlns:mc="http://schemas.openxmlformats.org/markup-compatibility/2006">
    <mc:Choice Requires="x15">
      <x15ac:absPath xmlns:x15ac="http://schemas.microsoft.com/office/spreadsheetml/2010/11/ac" url="G:\zdpolv\zdpolv4\8 ZfB Verfahren\Nichtstandard\2026\V-26-0150 Familienportal MSGIV\3-Veröffentlichung-Dok\"/>
    </mc:Choice>
  </mc:AlternateContent>
  <xr:revisionPtr revIDLastSave="0" documentId="13_ncr:1_{2FC801AE-BEF0-47F4-B927-C4001C5C8E37}" xr6:coauthVersionLast="47" xr6:coauthVersionMax="47" xr10:uidLastSave="{00000000-0000-0000-0000-000000000000}"/>
  <bookViews>
    <workbookView xWindow="28680" yWindow="-120" windowWidth="29040" windowHeight="17520" firstSheet="9" activeTab="9" xr2:uid="{00000000-000D-0000-FFFF-FFFF00000000}"/>
  </bookViews>
  <sheets>
    <sheet name="1. formelle Prüfung" sheetId="1" state="hidden" r:id="rId1"/>
    <sheet name="2. Eignungsprüfung" sheetId="15" state="hidden" r:id="rId2"/>
    <sheet name="3. Preise" sheetId="3" state="hidden" r:id="rId3"/>
    <sheet name="4. Leistung " sheetId="4" state="hidden" r:id="rId4"/>
    <sheet name="Einfache Richtwertmethode" sheetId="5" state="hidden" r:id="rId5"/>
    <sheet name="5. Systemskizze" sheetId="16" state="hidden" r:id="rId6"/>
    <sheet name="6. Erw. Richtwertmethode" sheetId="6" state="hidden" r:id="rId7"/>
    <sheet name="Textquellen" sheetId="7" state="hidden" r:id="rId8"/>
    <sheet name="7. Zeitleiste" sheetId="8" state="hidden" r:id="rId9"/>
    <sheet name="Kriterienkatalog" sheetId="21" r:id="rId10"/>
  </sheets>
  <externalReferences>
    <externalReference r:id="rId11"/>
    <externalReference r:id="rId12"/>
    <externalReference r:id="rId13"/>
    <externalReference r:id="rId14"/>
    <externalReference r:id="rId15"/>
  </externalReferences>
  <definedNames>
    <definedName name="_xlnm._FilterDatabase" localSheetId="1" hidden="1">'2. Eignungsprüfung'!$A$2:$W$54</definedName>
    <definedName name="_Toc444673912" localSheetId="3">'4. Leistung '!#REF!</definedName>
    <definedName name="_Toc444673919" localSheetId="3">'4. Leistung '!#REF!</definedName>
    <definedName name="_Toc451339731" localSheetId="3">'4. Leistung '!#REF!</definedName>
    <definedName name="_Toc535406772" localSheetId="9">Kriterienkatalog!#REF!</definedName>
    <definedName name="_xlnm.Print_Area" localSheetId="3">'4. Leistung '!$A$1:$O$65</definedName>
    <definedName name="_xlnm.Print_Area" localSheetId="6">'6. Erw. Richtwertmethode'!$A$1:$H$27</definedName>
    <definedName name="_xlnm.Print_Area" localSheetId="4">'Einfache Richtwertmethode'!$A$1:$H$19</definedName>
    <definedName name="_xlnm.Print_Area" localSheetId="9">Kriterienkatalog!$A$1:$S$11</definedName>
    <definedName name="_xlnm.Print_Titles" localSheetId="1">'2. Eignungsprüfung'!$2:$2</definedName>
    <definedName name="_xlnm.Print_Titles" localSheetId="3">'4. Leistung '!$7:$8</definedName>
    <definedName name="_xlnm.Print_Titles" localSheetId="9">Kriterienkatalog!$1:$1</definedName>
    <definedName name="Entscheidungskriterium" localSheetId="1">[1]Textquellen!$D$2:$D$3</definedName>
    <definedName name="Entscheidungskriterium" localSheetId="9">[2]Textquellen!$D$2:$D$3</definedName>
    <definedName name="Entscheidungskriterium">Textquellen!$D$2:$D$3</definedName>
    <definedName name="ert" localSheetId="1">[3]Textquellen!$C$2:$C$6</definedName>
    <definedName name="ert">[4]Textquellen!$C$2:$C$6</definedName>
    <definedName name="Schwankungsbereich" localSheetId="1">[1]Textquellen!$B$2:$B$11</definedName>
    <definedName name="Schwankungsbereich" localSheetId="9">[2]Textquellen!$B$2:$B$11</definedName>
    <definedName name="Schwankungsbereich">Textquellen!$B$2:$B$11</definedName>
    <definedName name="Skalierungsfaktor" localSheetId="1">[1]Textquellen!$C$2:$C$6</definedName>
    <definedName name="Skalierungsfaktor" localSheetId="9">[2]Textquellen!$C$2:$C$6</definedName>
    <definedName name="Skalierungsfaktor">Textquellen!$C$2:$C$6</definedName>
    <definedName name="Verfahrensarten" localSheetId="1">[1]Textquellen!$A$2:$A$7</definedName>
    <definedName name="Verfahrensarten" localSheetId="9">[2]Textquellen!$A$2:$A$7</definedName>
    <definedName name="Verfahrensarten">Textquellen!$A$2:$A$7</definedName>
    <definedName name="XXX" localSheetId="1">[3]Textquellen!$D$2:$D$3</definedName>
    <definedName name="XXX">[4]Textquellen!$D$2:$D$3</definedName>
    <definedName name="XXXYYY" localSheetId="1">[5]Textquellen!$C$2:$C$6</definedName>
    <definedName name="XXXYYY">[5]Textquellen!$C$2:$C$6</definedName>
    <definedName name="Z_08E9D779_95AE_49CE_95F2_BE10EDBADB20_.wvu.FilterData" localSheetId="1" hidden="1">'2. Eignungsprüfung'!$A$2:$W$54</definedName>
    <definedName name="Z_08E9D779_95AE_49CE_95F2_BE10EDBADB20_.wvu.FilterData" localSheetId="9" hidden="1">Kriterienkatalog!$A$1:$AA$10</definedName>
    <definedName name="Z_08E9D779_95AE_49CE_95F2_BE10EDBADB20_.wvu.PrintArea" localSheetId="3" hidden="1">'4. Leistung '!$A$1:$O$65</definedName>
    <definedName name="Z_08E9D779_95AE_49CE_95F2_BE10EDBADB20_.wvu.PrintArea" localSheetId="6" hidden="1">'6. Erw. Richtwertmethode'!$A$1:$H$27</definedName>
    <definedName name="Z_08E9D779_95AE_49CE_95F2_BE10EDBADB20_.wvu.PrintArea" localSheetId="4" hidden="1">'Einfache Richtwertmethode'!$A$1:$H$19</definedName>
    <definedName name="Z_08E9D779_95AE_49CE_95F2_BE10EDBADB20_.wvu.PrintTitles" localSheetId="1" hidden="1">'2. Eignungsprüfung'!$2:$2</definedName>
    <definedName name="Z_08E9D779_95AE_49CE_95F2_BE10EDBADB20_.wvu.PrintTitles" localSheetId="3" hidden="1">'4. Leistung '!$7:$8</definedName>
    <definedName name="Z_08E9D779_95AE_49CE_95F2_BE10EDBADB20_.wvu.PrintTitles" localSheetId="9" hidden="1">Kriterienkatalog!$1:$1</definedName>
    <definedName name="Z_08E9D779_95AE_49CE_95F2_BE10EDBADB20_.wvu.Rows" localSheetId="1" hidden="1">'2. Eignungsprüfung'!$9:$12,'2. Eignungsprüfung'!$45:$46</definedName>
    <definedName name="Z_08E9D779_95AE_49CE_95F2_BE10EDBADB20_.wvu.Rows" localSheetId="3" hidden="1">'4. Leistung '!$2:$6</definedName>
    <definedName name="Z_08E9D779_95AE_49CE_95F2_BE10EDBADB20_.wvu.Rows" localSheetId="8" hidden="1">'7. Zeitleiste'!$5:$10</definedName>
  </definedNames>
  <calcPr calcId="191029"/>
  <customWorkbookViews>
    <customWorkbookView name="ZDPol Kraft, Thomas - Persönliche Ansicht" guid="{08E9D779-95AE-49CE-95F2-BE10EDBADB20}" mergeInterval="0" personalView="1" maximized="1" xWindow="240" yWindow="120" windowWidth="944" windowHeight="843" activeSheetId="1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8" l="1"/>
  <c r="E22" i="8" s="1"/>
  <c r="E25" i="8" s="1"/>
  <c r="E29" i="8" s="1"/>
  <c r="E32" i="8" s="1"/>
  <c r="E35" i="8" s="1"/>
  <c r="E38" i="8" s="1"/>
  <c r="E41" i="8" s="1"/>
  <c r="E44" i="8" s="1"/>
  <c r="E47" i="8" s="1"/>
  <c r="E16" i="8"/>
  <c r="H18" i="6"/>
  <c r="H19" i="6" s="1"/>
  <c r="G18" i="6"/>
  <c r="G19" i="6" s="1"/>
  <c r="F18" i="6"/>
  <c r="F19" i="6" s="1"/>
  <c r="H14" i="5"/>
  <c r="H15" i="5" s="1"/>
  <c r="G14" i="5"/>
  <c r="G15" i="5" s="1"/>
  <c r="F14" i="5"/>
  <c r="F15" i="5" s="1"/>
  <c r="F59" i="4"/>
  <c r="O51" i="4"/>
  <c r="M51" i="4"/>
  <c r="K51" i="4"/>
  <c r="O50" i="4"/>
  <c r="M50" i="4"/>
  <c r="K50" i="4"/>
  <c r="O49" i="4"/>
  <c r="M49" i="4"/>
  <c r="K49" i="4"/>
  <c r="O48" i="4"/>
  <c r="M48" i="4"/>
  <c r="K48" i="4"/>
  <c r="O47" i="4"/>
  <c r="M47" i="4"/>
  <c r="K47" i="4"/>
  <c r="O46" i="4"/>
  <c r="M46" i="4"/>
  <c r="K46" i="4"/>
  <c r="O45" i="4"/>
  <c r="M45" i="4"/>
  <c r="K45" i="4"/>
  <c r="O44" i="4"/>
  <c r="M44" i="4"/>
  <c r="K44" i="4"/>
  <c r="O40" i="4"/>
  <c r="M40" i="4"/>
  <c r="K40" i="4"/>
  <c r="O39" i="4"/>
  <c r="M39" i="4"/>
  <c r="K39" i="4"/>
  <c r="O38" i="4"/>
  <c r="M38" i="4"/>
  <c r="K38" i="4"/>
  <c r="O34" i="4"/>
  <c r="M34" i="4"/>
  <c r="K34" i="4"/>
  <c r="O33" i="4"/>
  <c r="M33" i="4"/>
  <c r="K33" i="4"/>
  <c r="O31" i="4"/>
  <c r="M31" i="4"/>
  <c r="K31" i="4"/>
  <c r="O19" i="4"/>
  <c r="M19" i="4"/>
  <c r="K19" i="4"/>
  <c r="O17" i="4"/>
  <c r="M17" i="4"/>
  <c r="K17" i="4"/>
  <c r="O16" i="4"/>
  <c r="M16" i="4"/>
  <c r="K16" i="4"/>
  <c r="O13" i="4"/>
  <c r="M13" i="4"/>
  <c r="K13" i="4"/>
  <c r="K59" i="4" s="1"/>
  <c r="O12" i="4"/>
  <c r="O59" i="4" s="1"/>
  <c r="M12" i="4"/>
  <c r="M59" i="4" s="1"/>
  <c r="K12" i="4"/>
  <c r="I49" i="15"/>
  <c r="I48" i="15"/>
  <c r="I47" i="15"/>
  <c r="F47" i="15"/>
  <c r="I46" i="15"/>
  <c r="I44" i="15"/>
  <c r="G44" i="15"/>
  <c r="I43" i="15"/>
  <c r="I42" i="15"/>
  <c r="I41" i="15"/>
  <c r="I40" i="15"/>
  <c r="H40" i="15"/>
  <c r="I18" i="15"/>
  <c r="I17" i="15"/>
  <c r="I15" i="15"/>
  <c r="H15" i="15"/>
  <c r="I14" i="15"/>
  <c r="G14" i="15"/>
  <c r="I13" i="15"/>
  <c r="F13" i="15"/>
  <c r="I8" i="15"/>
  <c r="C12" i="5" l="1"/>
  <c r="C14" i="5" s="1"/>
  <c r="C15" i="5" s="1"/>
  <c r="C17" i="5" s="1"/>
  <c r="C16" i="6"/>
  <c r="C18" i="6" s="1"/>
  <c r="C19" i="6" s="1"/>
  <c r="D16" i="6"/>
  <c r="D18" i="6" s="1"/>
  <c r="D19" i="6" s="1"/>
  <c r="D12" i="5"/>
  <c r="D14" i="5" s="1"/>
  <c r="D15" i="5" s="1"/>
  <c r="D17" i="5" s="1"/>
  <c r="E12" i="5"/>
  <c r="E14" i="5" s="1"/>
  <c r="E15" i="5" s="1"/>
  <c r="E17" i="5" s="1"/>
  <c r="E16" i="6"/>
  <c r="E18" i="6" s="1"/>
  <c r="E19" i="6" s="1"/>
  <c r="B13" i="6" l="1"/>
  <c r="D13" i="6" s="1"/>
  <c r="C21" i="6" s="1"/>
  <c r="G17" i="5"/>
  <c r="F17" i="5"/>
  <c r="H17" i="5"/>
  <c r="C23" i="6" l="1"/>
  <c r="C22" i="6"/>
  <c r="E21" i="6"/>
  <c r="F21" i="6"/>
  <c r="G21" i="6"/>
  <c r="H21" i="6"/>
  <c r="D21" i="6"/>
  <c r="C25" i="6" l="1"/>
  <c r="H22" i="6"/>
  <c r="H23" i="6"/>
  <c r="H25" i="6" s="1"/>
  <c r="G23" i="6"/>
  <c r="G22" i="6"/>
  <c r="D23" i="6"/>
  <c r="D25" i="6" s="1"/>
  <c r="D22" i="6"/>
  <c r="F23" i="6"/>
  <c r="F22" i="6"/>
  <c r="E23" i="6"/>
  <c r="E22" i="6"/>
  <c r="G25" i="6" l="1"/>
  <c r="E25" i="6"/>
  <c r="F2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SYSTEM</author>
  </authors>
  <commentList>
    <comment ref="I7" authorId="0" shapeId="0" xr:uid="{00000000-0006-0000-0300-000001000000}">
      <text>
        <r>
          <rPr>
            <b/>
            <sz val="9"/>
            <color indexed="8"/>
            <rFont val="Tahoma"/>
            <family val="2"/>
            <charset val="1"/>
          </rPr>
          <t xml:space="preserve">ZDPol Moses, Rico:
</t>
        </r>
        <r>
          <rPr>
            <sz val="9"/>
            <color indexed="8"/>
            <rFont val="Tahoma"/>
            <family val="2"/>
            <charset val="1"/>
          </rPr>
          <t>rmoses:
Formulierung konkreter Zielerfüllungsgrade/Bewertung der Antworten/Darstellungen der Bieter</t>
        </r>
      </text>
    </comment>
    <comment ref="I12" authorId="0" shapeId="0" xr:uid="{00000000-0006-0000-0300-000002000000}">
      <text>
        <r>
          <rPr>
            <b/>
            <u/>
            <sz val="9"/>
            <color indexed="8"/>
            <rFont val="Tahoma"/>
            <family val="2"/>
          </rPr>
          <t xml:space="preserve">Testmethoden:
</t>
        </r>
        <r>
          <rPr>
            <sz val="9"/>
            <color indexed="8"/>
            <rFont val="Tahoma"/>
            <family val="2"/>
          </rPr>
          <t>- Regression-Test
- Feature-Test
- Last- und Performancetests
- Datensicherheitstests</t>
        </r>
      </text>
    </comment>
    <comment ref="I19" authorId="0" shapeId="0" xr:uid="{00000000-0006-0000-0300-000003000000}">
      <text>
        <r>
          <rPr>
            <b/>
            <u/>
            <sz val="9"/>
            <color indexed="8"/>
            <rFont val="Tahoma"/>
            <family val="2"/>
          </rPr>
          <t xml:space="preserve">Wertungsaspekte:
</t>
        </r>
        <r>
          <rPr>
            <sz val="9"/>
            <color indexed="8"/>
            <rFont val="Tahoma"/>
            <family val="2"/>
          </rPr>
          <t>- Qualität  der Präsentationsinhalte
- Projektbezug des Vortrags
- Anschaulichkeit der Vermittlung
- Plausibilität des Vortrags
- Tiefe der Darstellung</t>
        </r>
      </text>
    </comment>
    <comment ref="K59" authorId="0" shapeId="0" xr:uid="{00000000-0006-0000-0300-000004000000}">
      <text>
        <r>
          <rPr>
            <sz val="8"/>
            <color indexed="8"/>
            <rFont val="Tahoma"/>
            <family val="2"/>
          </rPr>
          <t>max. 10.000 LP möglich</t>
        </r>
      </text>
    </comment>
    <comment ref="M59" authorId="0" shapeId="0" xr:uid="{00000000-0006-0000-0300-000005000000}">
      <text>
        <r>
          <rPr>
            <sz val="8"/>
            <color indexed="8"/>
            <rFont val="Tahoma"/>
            <family val="2"/>
          </rPr>
          <t>max. 10.000 LP möglich</t>
        </r>
      </text>
    </comment>
    <comment ref="O59" authorId="0" shapeId="0" xr:uid="{00000000-0006-0000-0300-000006000000}">
      <text>
        <r>
          <rPr>
            <sz val="8"/>
            <color indexed="8"/>
            <rFont val="Tahoma"/>
            <family val="2"/>
          </rPr>
          <t>max. 10.000 LP möglich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ZDPol Müller, Andreas</author>
  </authors>
  <commentList>
    <comment ref="A3" authorId="0" shapeId="0" xr:uid="{00000000-0006-0000-0500-000001000000}">
      <text>
        <r>
          <rPr>
            <b/>
            <sz val="9"/>
            <rFont val="Tahoma"/>
            <family val="2"/>
          </rPr>
          <t>Funktionen - z.B.
 - Client
 - Applikationserver
 - DB-Server
 - WEB-Server
   usw.</t>
        </r>
      </text>
    </comment>
  </commentList>
</comments>
</file>

<file path=xl/sharedStrings.xml><?xml version="1.0" encoding="utf-8"?>
<sst xmlns="http://schemas.openxmlformats.org/spreadsheetml/2006/main" count="599" uniqueCount="391">
  <si>
    <t>Erfolgt durch Vergabestelle (ZDPol V3)</t>
  </si>
  <si>
    <t>Bewertungsmatrix</t>
  </si>
  <si>
    <t>Eingabefeld</t>
  </si>
  <si>
    <t>Kriteriengruppe
(KG)</t>
  </si>
  <si>
    <t>Art (A/B)</t>
  </si>
  <si>
    <t>Bieter A</t>
  </si>
  <si>
    <t>Bieter B</t>
  </si>
  <si>
    <t>Bieter C</t>
  </si>
  <si>
    <t>I</t>
  </si>
  <si>
    <t>B</t>
  </si>
  <si>
    <t>A</t>
  </si>
  <si>
    <t>ja</t>
  </si>
  <si>
    <t>Prüfung der Angemessenheit der Preise</t>
  </si>
  <si>
    <t>gem. §16 Abs. 6 und §2 Abs. 1 bzw. §19 EG Abs. 6 und §2 Abs. 1 VOL/A</t>
  </si>
  <si>
    <t xml:space="preserve">• Wertungsausschluß, wenn Missverhältnis zwischen Preis u. Leistung </t>
  </si>
  <si>
    <t xml:space="preserve">→ Angemessenheitsprüfung im Hinblick auf </t>
  </si>
  <si>
    <t>a) ungewöhnlich niedrige Preise</t>
  </si>
  <si>
    <t>b) offensichtliches Missverhältnis Preis/Leistung</t>
  </si>
  <si>
    <t>Rechtsprechung:</t>
  </si>
  <si>
    <t>Rspr.: grobes Missverhältnis ist anzunehmen, wenn Preis vom Durchschnittspreis aller Angebote deutlich abweicht</t>
  </si>
  <si>
    <r>
      <t>Leistungsbewertung</t>
    </r>
    <r>
      <rPr>
        <sz val="10"/>
        <rFont val="Arial"/>
        <family val="2"/>
      </rPr>
      <t xml:space="preserve"> bei der Vergabe von Entwicklung/Programmierung der Individualsoftware "ViRA"</t>
    </r>
  </si>
  <si>
    <t>• Veröffentlichungspflicht der Gewichtungen der Bewertungsmatrix</t>
  </si>
  <si>
    <t>• Verwendung auftragsbezogener Kriterien</t>
  </si>
  <si>
    <t>• A- und B-Kriterien</t>
  </si>
  <si>
    <t>Kriterien-Nr.</t>
  </si>
  <si>
    <t>Kriterien-
haupt-gruppe 
(KHG)</t>
  </si>
  <si>
    <t>Einzelkriterien (K)</t>
  </si>
  <si>
    <t>Gewichtungspunkte</t>
  </si>
  <si>
    <t>Zielerfüllungsgrad/ Wertebereich der Anbieterdarstellung:
Kriterien bzw. Erwartungen</t>
  </si>
  <si>
    <t>BP</t>
  </si>
  <si>
    <t>LP</t>
  </si>
  <si>
    <t>KHG</t>
  </si>
  <si>
    <t>KG</t>
  </si>
  <si>
    <t>K</t>
  </si>
  <si>
    <t>Kriterienhauptgruppe A - fachübergreifende Anforderungen</t>
  </si>
  <si>
    <t>KG 1: Vorgehensweise und Planung - Präsentation</t>
  </si>
  <si>
    <t xml:space="preserve">A 1.1 </t>
  </si>
  <si>
    <t>Können Sie ein/e Projektskizze/Grobkonzept vorlegen?</t>
  </si>
  <si>
    <t>Ja/Nein</t>
  </si>
  <si>
    <t>B 1.2</t>
  </si>
  <si>
    <r>
      <t>0 Punkte</t>
    </r>
    <r>
      <rPr>
        <sz val="10"/>
        <rFont val="Arial"/>
        <family val="2"/>
      </rPr>
      <t xml:space="preserve">: 
Unzureichende bzw. nicht nachvollziehbare Darstellung von Projektskizze/Grobkonzept.
</t>
    </r>
    <r>
      <rPr>
        <u/>
        <sz val="10"/>
        <rFont val="Arial"/>
        <family val="2"/>
      </rPr>
      <t>3 Punkte:</t>
    </r>
    <r>
      <rPr>
        <sz val="10"/>
        <rFont val="Arial"/>
        <family val="2"/>
      </rPr>
      <t xml:space="preserve"> 
Mangelhafte bzw. nur zu einem sehr geringen Teil nachvollziehbare Darstellung von Projektskizze/Grobkonzept.
</t>
    </r>
    <r>
      <rPr>
        <u/>
        <sz val="10"/>
        <rFont val="Arial"/>
        <family val="2"/>
      </rPr>
      <t>5 Punkte:</t>
    </r>
    <r>
      <rPr>
        <sz val="10"/>
        <rFont val="Arial"/>
        <family val="2"/>
      </rPr>
      <t xml:space="preserve"> 
Befriedigende bzw. nur teilweise nachvollziehbare Darstellung von Projektskizze/Grobkonzept. 
</t>
    </r>
    <r>
      <rPr>
        <u/>
        <sz val="10"/>
        <rFont val="Arial"/>
        <family val="2"/>
      </rPr>
      <t xml:space="preserve">7 Punkte
</t>
    </r>
    <r>
      <rPr>
        <sz val="10"/>
        <rFont val="Arial"/>
        <family val="2"/>
      </rPr>
      <t xml:space="preserve">Gute bzw. zu einem großen Teil nachvollziehbare Darstellung von Projektskizze/Grobkonzept. 
</t>
    </r>
    <r>
      <rPr>
        <u/>
        <sz val="10"/>
        <rFont val="Arial"/>
        <family val="2"/>
      </rPr>
      <t>10 Punkte:</t>
    </r>
    <r>
      <rPr>
        <sz val="10"/>
        <rFont val="Arial"/>
        <family val="2"/>
      </rPr>
      <t xml:space="preserve"> 
Sehr gute bzw. in allen Punkten nachvollziehbare Darstellung von Projektskizze/Grobkonzept. </t>
    </r>
  </si>
  <si>
    <t>B 1.3</t>
  </si>
  <si>
    <t>Stellen Sie einzelne konkrete Maßnahmen zu unten genannten Beispielen für die Umsetzung der in der Leistungsbeschreibung beschriebenen Anforderungen dar!
-  Einrichtung verschiedener Rollen im System und ihnen zugeordneter Berechtigungen (differenziertes Rollen- und Berechtigungskonzept gemäß Berechtigungsmatrix) bzw. Funktionalitäten, insbesondere Benutzeroberfläche für Fachadministrator für regelmäßige Anpassungen.
- Gewährleistung der revisionssicheren Nachweisführung ein- und ausgehenden Schriftverkehrs internationaler Rechtshilfeersuchen 
Der Text soll ca. 250 Wörter enthalten!</t>
  </si>
  <si>
    <r>
      <t>0 Punkte</t>
    </r>
    <r>
      <rPr>
        <sz val="10"/>
        <rFont val="Arial"/>
        <family val="2"/>
      </rPr>
      <t xml:space="preserve">: 
Unzureichende bzw. nicht nachvollziehbare Darstellung der konkreten Maßnahmen.
</t>
    </r>
    <r>
      <rPr>
        <u/>
        <sz val="10"/>
        <rFont val="Arial"/>
        <family val="2"/>
      </rPr>
      <t>3 Punkte:</t>
    </r>
    <r>
      <rPr>
        <sz val="10"/>
        <rFont val="Arial"/>
        <family val="2"/>
      </rPr>
      <t xml:space="preserve"> 
Mangelhafte bzw. nur zu einem sehr geringen Teil nachvollziehbare Darstellung der konkreten Maßnahmen.
</t>
    </r>
    <r>
      <rPr>
        <u/>
        <sz val="10"/>
        <rFont val="Arial"/>
        <family val="2"/>
      </rPr>
      <t>5 Punkte:</t>
    </r>
    <r>
      <rPr>
        <sz val="10"/>
        <rFont val="Arial"/>
        <family val="2"/>
      </rPr>
      <t xml:space="preserve"> Befriedigende bzw. nur teilweise nachvollziehbare Darstellung der konkreten Maßnahmen.
</t>
    </r>
    <r>
      <rPr>
        <u/>
        <sz val="10"/>
        <rFont val="Arial"/>
        <family val="2"/>
      </rPr>
      <t xml:space="preserve">7 Punkte
</t>
    </r>
    <r>
      <rPr>
        <sz val="10"/>
        <rFont val="Arial"/>
        <family val="2"/>
      </rPr>
      <t xml:space="preserve">Gute bzw. zu einem großen Teil nachvollziehbare Darstellung der konkreten Maßnahmen.
</t>
    </r>
    <r>
      <rPr>
        <u/>
        <sz val="10"/>
        <rFont val="Arial"/>
        <family val="2"/>
      </rPr>
      <t>10 Punkte:</t>
    </r>
    <r>
      <rPr>
        <sz val="10"/>
        <rFont val="Arial"/>
        <family val="2"/>
      </rPr>
      <t xml:space="preserve"> Sehr gute bzw. in allen Punkten nachvollziehbare Darstellung der konkreten Maßnahmen.</t>
    </r>
  </si>
  <si>
    <t>A 1.4</t>
  </si>
  <si>
    <t xml:space="preserve">Werden folgende systemtechnische Unterlagen zur Verfügung gestellt?
- Systemdokumentation, 
- Installationsdokumentation und 
- Releasenotes mit jeder ausgelieferten Anpassung </t>
  </si>
  <si>
    <t>A 1.5</t>
  </si>
  <si>
    <t>Können Sie einen Umsetzungszeitplan vorlegen?</t>
  </si>
  <si>
    <t>B 1.6</t>
  </si>
  <si>
    <t>Stellen Sie den Umsetzungsplan, vorzugsweise als Gantt-Diagramm dar!</t>
  </si>
  <si>
    <r>
      <t>0 Punkte</t>
    </r>
    <r>
      <rPr>
        <sz val="10"/>
        <rFont val="Arial"/>
        <family val="2"/>
      </rPr>
      <t xml:space="preserve">: 
Unzureichende bzw. nicht nachvollziehbare Darstellung des Projektzeitplanes.
</t>
    </r>
    <r>
      <rPr>
        <u/>
        <sz val="10"/>
        <rFont val="Arial"/>
        <family val="2"/>
      </rPr>
      <t>3 Punkte:</t>
    </r>
    <r>
      <rPr>
        <sz val="10"/>
        <rFont val="Arial"/>
        <family val="2"/>
      </rPr>
      <t xml:space="preserve"> 
Mangelhafte bzw. nur zu einem sehr geringen Teil nachvollziehbare Darstellung des Projektzeitplanes.
</t>
    </r>
    <r>
      <rPr>
        <u/>
        <sz val="10"/>
        <rFont val="Arial"/>
        <family val="2"/>
      </rPr>
      <t>5 Punkte:</t>
    </r>
    <r>
      <rPr>
        <sz val="10"/>
        <rFont val="Arial"/>
        <family val="2"/>
      </rPr>
      <t xml:space="preserve"> Befriedigende bzw. nur teilweise nachvollziehbare Darstellung des Projektzeitplanes. 
</t>
    </r>
    <r>
      <rPr>
        <u/>
        <sz val="10"/>
        <rFont val="Arial"/>
        <family val="2"/>
      </rPr>
      <t xml:space="preserve">7 Punkte
</t>
    </r>
    <r>
      <rPr>
        <sz val="10"/>
        <rFont val="Arial"/>
        <family val="2"/>
      </rPr>
      <t xml:space="preserve">Gute bzw. zu einem großen Teil nachvollziehbare Darstellung des Projektzeitplanes. 
</t>
    </r>
    <r>
      <rPr>
        <u/>
        <sz val="10"/>
        <rFont val="Arial"/>
        <family val="2"/>
      </rPr>
      <t>10 Punkte:</t>
    </r>
    <r>
      <rPr>
        <sz val="10"/>
        <rFont val="Arial"/>
        <family val="2"/>
      </rPr>
      <t xml:space="preserve"> Sehr gute bzw. in allen Punkten nachvollziehbare Darstellung des Projektzeitplanes. </t>
    </r>
  </si>
  <si>
    <t>B 1.7</t>
  </si>
  <si>
    <t>Geben Sie die Umsetzungszeit in Kalendermonaten an!
Die Umsetzungslaufzeit ist die Dauer zwischen Auftragserteilung und Gesamtabnahme! Dem Auftraggeber ist eine zügige Umsetzung und eine Einhaltung des in der Leistungsbeschreibung aufgeführten Termins für den Wirkbetrieb wichtig.</t>
  </si>
  <si>
    <r>
      <t>0 Punkte</t>
    </r>
    <r>
      <rPr>
        <sz val="10"/>
        <rFont val="Arial"/>
        <family val="2"/>
      </rPr>
      <t xml:space="preserve">: 
für Anbieter mit der längsten Projektlaufzeit
</t>
    </r>
    <r>
      <rPr>
        <u/>
        <sz val="10"/>
        <rFont val="Arial"/>
        <family val="2"/>
      </rPr>
      <t>3 Punkte:</t>
    </r>
    <r>
      <rPr>
        <sz val="10"/>
        <rFont val="Arial"/>
        <family val="2"/>
      </rPr>
      <t xml:space="preserve"> 
Längste angebotene Projektlaufzeit wird um 3 % unterboten.
</t>
    </r>
    <r>
      <rPr>
        <u/>
        <sz val="10"/>
        <rFont val="Arial"/>
        <family val="2"/>
      </rPr>
      <t>5 Punkte:</t>
    </r>
    <r>
      <rPr>
        <sz val="10"/>
        <rFont val="Arial"/>
        <family val="2"/>
      </rPr>
      <t xml:space="preserve"> 
Längste angebotene Projektlaufzeit wird um 5 % unterboten.
</t>
    </r>
    <r>
      <rPr>
        <u/>
        <sz val="10"/>
        <rFont val="Arial"/>
        <family val="2"/>
      </rPr>
      <t xml:space="preserve">7 Punkte
</t>
    </r>
    <r>
      <rPr>
        <sz val="10"/>
        <rFont val="Arial"/>
        <family val="2"/>
      </rPr>
      <t xml:space="preserve">Längste angebotene Projektlaufzeit wird um 7 % unterboten.
</t>
    </r>
    <r>
      <rPr>
        <u/>
        <sz val="10"/>
        <rFont val="Arial"/>
        <family val="2"/>
      </rPr>
      <t>10 Punkte:</t>
    </r>
    <r>
      <rPr>
        <sz val="10"/>
        <rFont val="Arial"/>
        <family val="2"/>
      </rPr>
      <t xml:space="preserve"> 
Längste angebotene Projektlaufzeit wird um 10 % oder mehr unterboten.</t>
    </r>
  </si>
  <si>
    <t>A 1.8</t>
  </si>
  <si>
    <t xml:space="preserve">Sind sie bereit, vor der Auftragsvergabe eine Angebots- und Firmenpräsentation in unserem Haus durchzuführen? </t>
  </si>
  <si>
    <t xml:space="preserve">A </t>
  </si>
  <si>
    <t>B 1.9</t>
  </si>
  <si>
    <r>
      <t xml:space="preserve">Lösungspräsentation/ Angebotsaufklärung:
</t>
    </r>
    <r>
      <rPr>
        <sz val="11"/>
        <rFont val="Arial"/>
        <family val="2"/>
      </rPr>
      <t>- Erläutern Sie die Ausführungen zu B 1.2, B 1.3 und B 1.6 sowie zu einem Bewertungskriterium der Kriterienhauptgruppe B!
- Auf potentielle Probleme und Risiken ist intensiv einzugehen! 
- Möglichkeiten der Visualisierung sind zu nutzen!</t>
    </r>
  </si>
  <si>
    <r>
      <t>0 Punkte</t>
    </r>
    <r>
      <rPr>
        <sz val="10"/>
        <rFont val="Arial"/>
        <family val="2"/>
      </rPr>
      <t xml:space="preserve">: 
Unzureichende bzw. nicht nachvollziehbare Präsentation des Lösungsvorschlages. 
</t>
    </r>
    <r>
      <rPr>
        <u/>
        <sz val="10"/>
        <rFont val="Arial"/>
        <family val="2"/>
      </rPr>
      <t>3 Punkte:</t>
    </r>
    <r>
      <rPr>
        <sz val="10"/>
        <rFont val="Arial"/>
        <family val="2"/>
      </rPr>
      <t xml:space="preserve"> 
Mangelhafte bzw. nur zu einem sehr geringen Teil nachvollziehbare Präsentation des Lösungsvorschlages. 
</t>
    </r>
    <r>
      <rPr>
        <u/>
        <sz val="10"/>
        <rFont val="Arial"/>
        <family val="2"/>
      </rPr>
      <t>5 Punkte:</t>
    </r>
    <r>
      <rPr>
        <sz val="10"/>
        <rFont val="Arial"/>
        <family val="2"/>
      </rPr>
      <t xml:space="preserve"> 
Befriedigende bzw. nur teilweise nachvollziehbare Präsentation des Lösungsvorschlages. 
</t>
    </r>
    <r>
      <rPr>
        <u/>
        <sz val="10"/>
        <rFont val="Arial"/>
        <family val="2"/>
      </rPr>
      <t xml:space="preserve">7 Punkte
</t>
    </r>
    <r>
      <rPr>
        <sz val="10"/>
        <rFont val="Arial"/>
        <family val="2"/>
      </rPr>
      <t xml:space="preserve">Gute bzw. zu einem großen Teil nachvollziehbare Präsentation des Lösungsvorschlages. 
</t>
    </r>
    <r>
      <rPr>
        <u/>
        <sz val="10"/>
        <rFont val="Arial"/>
        <family val="2"/>
      </rPr>
      <t>10 Punkte:</t>
    </r>
    <r>
      <rPr>
        <sz val="10"/>
        <rFont val="Arial"/>
        <family val="2"/>
      </rPr>
      <t xml:space="preserve"> 
Sehr gute bzw. in allen Punkten nachvollziehbare Präsentation des Lösungsvorschlages. </t>
    </r>
  </si>
  <si>
    <t>KG 2: Verfügbarkeit</t>
  </si>
  <si>
    <t>A 2.1</t>
  </si>
  <si>
    <t xml:space="preserve">Der Auftraggeber setzt voraus, dass mit dem ersten Tag des Beginns der Umsetzung die benötigten und eingeplanten Mitarbeiter (mit Erfahrungen in Referenzprojekten) des Auftragnehmers zur Verfügung stehen.
Sichern Sie diese Anforderung zu? </t>
  </si>
  <si>
    <t>A 2.2</t>
  </si>
  <si>
    <t>Kriterienhauptgruppe B - fachliche Anforderungen</t>
  </si>
  <si>
    <t>KG 3:  technische Spezifikation</t>
  </si>
  <si>
    <t>Folgende allgemeine Anforderungen werden gestellt:</t>
  </si>
  <si>
    <t>A 3.1</t>
  </si>
  <si>
    <t>Auf den Rechnern, auf denen die SW betrieben werden soll, sind MS Windows 7 (64 bit) sowie MS Office 2010 installiert. Perspektivisch MS Windows 10 (64 bit) und MS Office 2016.
Ist ihre SW-Lösung in dieser Umgebung einsatzfähig?</t>
  </si>
  <si>
    <t>A 3.2</t>
  </si>
  <si>
    <r>
      <t>Im polizeiinternen Netzwerk muss die SW-Lösung webbasiert oder clientbasiert betrieben werden. 
Falls eine webbasierte Lösung angeboten wird, ist mind. der Internet Explorer in der Version 11 und JAVA 1.7.0_60 im Einsatz. Bei webbasierter Lösung muss zusätzlich die</t>
    </r>
    <r>
      <rPr>
        <sz val="11"/>
        <color indexed="8"/>
        <rFont val="Arial"/>
        <family val="2"/>
      </rPr>
      <t xml:space="preserve"> verschlüsselte Kommunikation zwischen Browser und Server (HTTPS) unterstützt werden. Weiterhin muss bei webbasierter Realisierung auf die Nutzung offener Standards (keine proprietären Formate wie Adobe Flash, Quicktime, Silverlight etc.) geachtet werden. 
Ist ihre SW-Lösung unter diesen Bedingungen einsatzfähig?</t>
    </r>
  </si>
  <si>
    <t>A 3.3</t>
  </si>
  <si>
    <t>A 3.4</t>
  </si>
  <si>
    <t xml:space="preserve">Als Zeichensatz muss Unicode in der Kodierung UTF-8 eingesetzt werden. Der Standard „Lateinische Zeichen in UNICODE“ (i. d. R. bezeichnet als diakritischer Zeichensatz String.Latin) ist durchgängig umzusetzen. </t>
  </si>
  <si>
    <t>A 3.5</t>
  </si>
  <si>
    <t>Derzeit befinden sich die folgende Serversysteme im polizeilichen Fachnetz im Einsatz:
• Suse Linux Enterprise V11 und V12
• MS Windows Server 2012 R2
Ist die SW-Lösung in einer dieser  Umgebung einsatzfähig?</t>
  </si>
  <si>
    <t>B 3.6</t>
  </si>
  <si>
    <r>
      <t>0 Punkte</t>
    </r>
    <r>
      <rPr>
        <sz val="10"/>
        <rFont val="Arial"/>
        <family val="2"/>
      </rPr>
      <t xml:space="preserve">: 
Unzureichende bzw. nicht nachvollziehbare Darstellung der Implementierungsanforderungen.
</t>
    </r>
    <r>
      <rPr>
        <u/>
        <sz val="10"/>
        <rFont val="Arial"/>
        <family val="2"/>
      </rPr>
      <t>3 Punkte:</t>
    </r>
    <r>
      <rPr>
        <sz val="10"/>
        <rFont val="Arial"/>
        <family val="2"/>
      </rPr>
      <t xml:space="preserve"> 
Mangelhafte bzw. nur zu einem sehr geringen Teil nachvollziehbare Darstellung der Implementierungsanforderungen.
</t>
    </r>
    <r>
      <rPr>
        <u/>
        <sz val="10"/>
        <rFont val="Arial"/>
        <family val="2"/>
      </rPr>
      <t>5 Punkte:</t>
    </r>
    <r>
      <rPr>
        <sz val="10"/>
        <rFont val="Arial"/>
        <family val="2"/>
      </rPr>
      <t xml:space="preserve"> 
Befriedigende bzw. nur teilweise nachvollziehbare Darstellung der Implementierungsanforderungen.
</t>
    </r>
    <r>
      <rPr>
        <u/>
        <sz val="10"/>
        <rFont val="Arial"/>
        <family val="2"/>
      </rPr>
      <t xml:space="preserve">7 Punkte
</t>
    </r>
    <r>
      <rPr>
        <sz val="10"/>
        <rFont val="Arial"/>
        <family val="2"/>
      </rPr>
      <t xml:space="preserve">Gute bzw. zu einem großen Teil nachvollziehbare Darstellung der Implementierungsanforderungen.
</t>
    </r>
    <r>
      <rPr>
        <u/>
        <sz val="10"/>
        <rFont val="Arial"/>
        <family val="2"/>
      </rPr>
      <t>10 Punkte:</t>
    </r>
    <r>
      <rPr>
        <sz val="10"/>
        <rFont val="Arial"/>
        <family val="2"/>
      </rPr>
      <t xml:space="preserve"> 
Sehr gute bzw. in allen Punkten nachvollziehbare Darstellung der Implementierungsanforderungen.</t>
    </r>
  </si>
  <si>
    <t>A 3.7</t>
  </si>
  <si>
    <t>B 3.8</t>
  </si>
  <si>
    <r>
      <t>0 Punkte</t>
    </r>
    <r>
      <rPr>
        <sz val="10"/>
        <rFont val="Arial"/>
        <family val="2"/>
      </rPr>
      <t xml:space="preserve">: 
Unzureichende bzw. nicht nachvollziehbare Darstellung zum Mapping. 
</t>
    </r>
    <r>
      <rPr>
        <u/>
        <sz val="10"/>
        <rFont val="Arial"/>
        <family val="2"/>
      </rPr>
      <t>3 Punkte:</t>
    </r>
    <r>
      <rPr>
        <sz val="10"/>
        <rFont val="Arial"/>
        <family val="2"/>
      </rPr>
      <t xml:space="preserve"> 
Mangelhafte bzw. nur zu einem sehr geringen Teil nachvollziehbare Darstellung zum Mapping. 
</t>
    </r>
    <r>
      <rPr>
        <u/>
        <sz val="10"/>
        <rFont val="Arial"/>
        <family val="2"/>
      </rPr>
      <t>5 Punkte:</t>
    </r>
    <r>
      <rPr>
        <sz val="10"/>
        <rFont val="Arial"/>
        <family val="2"/>
      </rPr>
      <t xml:space="preserve"> 
Befriedigende bzw. nur teilweise nachvollziehbare Darstellung zum Mapping. 
</t>
    </r>
    <r>
      <rPr>
        <u/>
        <sz val="10"/>
        <rFont val="Arial"/>
        <family val="2"/>
      </rPr>
      <t xml:space="preserve">7 Punkte
</t>
    </r>
    <r>
      <rPr>
        <sz val="10"/>
        <rFont val="Arial"/>
        <family val="2"/>
      </rPr>
      <t xml:space="preserve">Gute bzw. zu einem großen Teil nachvollziehbare Darstellung zum Mapping. 
</t>
    </r>
    <r>
      <rPr>
        <u/>
        <sz val="10"/>
        <rFont val="Arial"/>
        <family val="2"/>
      </rPr>
      <t>10 Punkte:</t>
    </r>
    <r>
      <rPr>
        <sz val="10"/>
        <rFont val="Arial"/>
        <family val="2"/>
      </rPr>
      <t xml:space="preserve"> 
Sehr gute bzw. in allen Punkten nachvollziehbare Darstellung zum Mapping. </t>
    </r>
  </si>
  <si>
    <t>B 3.9</t>
  </si>
  <si>
    <r>
      <t>0 Punkte</t>
    </r>
    <r>
      <rPr>
        <sz val="10"/>
        <rFont val="Arial"/>
        <family val="2"/>
      </rPr>
      <t xml:space="preserve">: 
unzureichende bzw. nicht nachvollziehbare Darstellung der Kommunikation mit MS Outlook.
</t>
    </r>
    <r>
      <rPr>
        <u/>
        <sz val="10"/>
        <rFont val="Arial"/>
        <family val="2"/>
      </rPr>
      <t>3 Punkte:</t>
    </r>
    <r>
      <rPr>
        <sz val="10"/>
        <rFont val="Arial"/>
        <family val="2"/>
      </rPr>
      <t xml:space="preserve"> 
Mangelhafte bzw. nur zu einem sehr geringen Teil nachvollziehbare Darstellung der Kommunikation mit MS Outlook.
</t>
    </r>
    <r>
      <rPr>
        <u/>
        <sz val="10"/>
        <rFont val="Arial"/>
        <family val="2"/>
      </rPr>
      <t>5 Punkte:</t>
    </r>
    <r>
      <rPr>
        <sz val="10"/>
        <rFont val="Arial"/>
        <family val="2"/>
      </rPr>
      <t xml:space="preserve"> 
Befriedigende bzw. nur teilweise nachvollziehbare Darstellung der Kommunikation mit MS Outlook.
</t>
    </r>
    <r>
      <rPr>
        <u/>
        <sz val="10"/>
        <rFont val="Arial"/>
        <family val="2"/>
      </rPr>
      <t xml:space="preserve">7 Punkte
</t>
    </r>
    <r>
      <rPr>
        <sz val="10"/>
        <rFont val="Arial"/>
        <family val="2"/>
      </rPr>
      <t xml:space="preserve">Gute bzw. zu einem großen Teil nachvollziehbare Darstellung der Kommunikation mit MS Outlook.
</t>
    </r>
    <r>
      <rPr>
        <u/>
        <sz val="10"/>
        <rFont val="Arial"/>
        <family val="2"/>
      </rPr>
      <t>10 Punkte:</t>
    </r>
    <r>
      <rPr>
        <sz val="10"/>
        <rFont val="Arial"/>
        <family val="2"/>
      </rPr>
      <t xml:space="preserve"> 
Sehr gute bzw. in allen Punkten nachvollziehbare Darstellung der Kommunikation mit MS Outlook.</t>
    </r>
  </si>
  <si>
    <t>A 3.10</t>
  </si>
  <si>
    <t>Eine wesentliche Anforderung an die SW-Lösung ist die revisionssichere Ablage ein- und ausgehenden elektronischen Schriftverkehrs.
Kann diese Anforderung mit ihrer SW-Lösung umgesetzt werden?</t>
  </si>
  <si>
    <t>A 3.11</t>
  </si>
  <si>
    <t>Mit der SW-Lösung muss Drucken im Netzt ermöglicht werden.
Wird der Zugriff ihrer SW-Lösung auf Netzwerk Drucker umgesetzt?</t>
  </si>
  <si>
    <t>KG 4: SW-Eigenschaften</t>
  </si>
  <si>
    <t>B 4.1</t>
  </si>
  <si>
    <r>
      <t xml:space="preserve">0 Punkte: 
</t>
    </r>
    <r>
      <rPr>
        <sz val="10"/>
        <rFont val="Arial"/>
        <family val="2"/>
      </rPr>
      <t xml:space="preserve">Unzureichende bzw. nicht nachvollziehbare Darstellung der intuitiven Bedienbarkeit.
</t>
    </r>
    <r>
      <rPr>
        <u/>
        <sz val="10"/>
        <rFont val="Arial"/>
        <family val="2"/>
      </rPr>
      <t xml:space="preserve">3 Punkte: 
</t>
    </r>
    <r>
      <rPr>
        <sz val="10"/>
        <rFont val="Arial"/>
        <family val="2"/>
      </rPr>
      <t xml:space="preserve">Mangelhafte bzw. nur zu einem sehr geringen Teil nachvollziehbare Darstellung der intuitiven Bedienbarkeit.
</t>
    </r>
    <r>
      <rPr>
        <u/>
        <sz val="10"/>
        <rFont val="Arial"/>
        <family val="2"/>
      </rPr>
      <t xml:space="preserve">5 Punkte: 
</t>
    </r>
    <r>
      <rPr>
        <sz val="10"/>
        <rFont val="Arial"/>
        <family val="2"/>
      </rPr>
      <t xml:space="preserve">Befriedigende bzw. nur teilweise nachvollziehbare Darstellung der intuitiven Bedienbarkeit.
</t>
    </r>
    <r>
      <rPr>
        <u/>
        <sz val="10"/>
        <rFont val="Arial"/>
        <family val="2"/>
      </rPr>
      <t xml:space="preserve">7 Punkte
</t>
    </r>
    <r>
      <rPr>
        <sz val="10"/>
        <rFont val="Arial"/>
        <family val="2"/>
      </rPr>
      <t xml:space="preserve">Gute bzw. zu einem großen Teil nachvollziehbare Darstellung der intuitiven Bedienbarkeit.
</t>
    </r>
    <r>
      <rPr>
        <u/>
        <sz val="10"/>
        <rFont val="Arial"/>
        <family val="2"/>
      </rPr>
      <t xml:space="preserve">10 Punkte: 
</t>
    </r>
    <r>
      <rPr>
        <sz val="10"/>
        <rFont val="Arial"/>
        <family val="2"/>
      </rPr>
      <t>Sehr gute bzw. in allen Punkten nachvollziehbare Darstellung der intuitiven Bedienbarkeit</t>
    </r>
    <r>
      <rPr>
        <u/>
        <sz val="10"/>
        <rFont val="Arial"/>
        <family val="2"/>
      </rPr>
      <t>.</t>
    </r>
  </si>
  <si>
    <t>B 4.2</t>
  </si>
  <si>
    <t>Stellen Sie dar, wie Sie die Anwendung im Hinblick auf Skalierbarkeit, Kontraste und Farben sowie Verständlichkeit, Navigation und Orientierung barrierefrei gestalten.
Der Text soll ca. 250 Wörter enthalten!</t>
  </si>
  <si>
    <r>
      <t>0 Punkte</t>
    </r>
    <r>
      <rPr>
        <sz val="10"/>
        <rFont val="Arial"/>
        <family val="2"/>
      </rPr>
      <t xml:space="preserve">: 
Unzureichende bzw. nicht nachvollziehbare Darstellung der Barrierefreiheit.
</t>
    </r>
    <r>
      <rPr>
        <u/>
        <sz val="10"/>
        <rFont val="Arial"/>
        <family val="2"/>
      </rPr>
      <t>3 Punkte:</t>
    </r>
    <r>
      <rPr>
        <sz val="10"/>
        <rFont val="Arial"/>
        <family val="2"/>
      </rPr>
      <t xml:space="preserve"> 
Mangelhafte bzw. nur zu einem sehr geringen Teil nachvollziehbare Darstellung der Barrierefreiheit.
</t>
    </r>
    <r>
      <rPr>
        <u/>
        <sz val="10"/>
        <rFont val="Arial"/>
        <family val="2"/>
      </rPr>
      <t>5 Punkte:</t>
    </r>
    <r>
      <rPr>
        <sz val="10"/>
        <rFont val="Arial"/>
        <family val="2"/>
      </rPr>
      <t xml:space="preserve"> 
Befriedigende bzw. nur teilweise nachvollziehbare Darstellung der Barrierefreiheit.
</t>
    </r>
    <r>
      <rPr>
        <u/>
        <sz val="10"/>
        <rFont val="Arial"/>
        <family val="2"/>
      </rPr>
      <t xml:space="preserve">7 Punkte
</t>
    </r>
    <r>
      <rPr>
        <sz val="10"/>
        <rFont val="Arial"/>
        <family val="2"/>
      </rPr>
      <t xml:space="preserve">Gute bzw. zu einem großen Teil nachvollziehbare Darstellung der Barrierefreiheit.
</t>
    </r>
    <r>
      <rPr>
        <u/>
        <sz val="10"/>
        <rFont val="Arial"/>
        <family val="2"/>
      </rPr>
      <t>10 Punkte:</t>
    </r>
    <r>
      <rPr>
        <sz val="10"/>
        <rFont val="Arial"/>
        <family val="2"/>
      </rPr>
      <t xml:space="preserve"> 
Sehr gute bzw. in allen Punkten nachvollziehbare Darstellung der Barrierefreiheit.</t>
    </r>
  </si>
  <si>
    <t>B 4.3</t>
  </si>
  <si>
    <r>
      <t>0 Punkte</t>
    </r>
    <r>
      <rPr>
        <sz val="10"/>
        <rFont val="Arial"/>
        <family val="2"/>
      </rPr>
      <t xml:space="preserve">: 
Unzureichende bzw. nicht nachvollziehbare Darstellung der Zeichenerfassung.
</t>
    </r>
    <r>
      <rPr>
        <u/>
        <sz val="10"/>
        <rFont val="Arial"/>
        <family val="2"/>
      </rPr>
      <t>3 Punkte:</t>
    </r>
    <r>
      <rPr>
        <sz val="10"/>
        <rFont val="Arial"/>
        <family val="2"/>
      </rPr>
      <t xml:space="preserve"> 
Mangelhafte bzw. nur zu einem sehr geringen Teil nachvollziehbare Darstellung der Zeichenerfassung.
</t>
    </r>
    <r>
      <rPr>
        <u/>
        <sz val="10"/>
        <rFont val="Arial"/>
        <family val="2"/>
      </rPr>
      <t>5 Punkte:</t>
    </r>
    <r>
      <rPr>
        <sz val="10"/>
        <rFont val="Arial"/>
        <family val="2"/>
      </rPr>
      <t xml:space="preserve"> 
Befriedigende bzw. nur teilweise nachvollziehbare Darstellung der Zeichenerfassung.
</t>
    </r>
    <r>
      <rPr>
        <u/>
        <sz val="10"/>
        <rFont val="Arial"/>
        <family val="2"/>
      </rPr>
      <t xml:space="preserve">7 Punkte
</t>
    </r>
    <r>
      <rPr>
        <sz val="10"/>
        <rFont val="Arial"/>
        <family val="2"/>
      </rPr>
      <t xml:space="preserve">Gute bzw. zu einem großen Teil nachvollziehbare Darstellung der Zeichenerfassung.
</t>
    </r>
    <r>
      <rPr>
        <u/>
        <sz val="10"/>
        <rFont val="Arial"/>
        <family val="2"/>
      </rPr>
      <t>10 Punkte:</t>
    </r>
    <r>
      <rPr>
        <sz val="10"/>
        <rFont val="Arial"/>
        <family val="2"/>
      </rPr>
      <t xml:space="preserve"> 
Sehr gute bzw. in allen Punkten nachvollziehbare Darstellung der Zeichenerfassung.</t>
    </r>
  </si>
  <si>
    <t>KG 5: funktionale Anforderungen</t>
  </si>
  <si>
    <t>A 5.1</t>
  </si>
  <si>
    <r>
      <t>Können Sie die geforderten funktionalen Vorgaben der Leistungsbeschreibung, insbesondere die erwarteten Ergebnisse beschriebener Funktionalitäten</t>
    </r>
    <r>
      <rPr>
        <sz val="11"/>
        <color indexed="30"/>
        <rFont val="Arial"/>
        <family val="2"/>
      </rPr>
      <t xml:space="preserve"> </t>
    </r>
    <r>
      <rPr>
        <sz val="11"/>
        <rFont val="Arial"/>
        <family val="2"/>
      </rPr>
      <t>umsetzen?</t>
    </r>
  </si>
  <si>
    <t>A 5.2</t>
  </si>
  <si>
    <t xml:space="preserve">Die Löschung, sowie die Prüfung auf Löschung ist unabdingbarerer Bestandteil der fachlichen Anforderungen.
Können Sie die Umsetzung dieser Anforderungen zusichern? </t>
  </si>
  <si>
    <t>B 5.3</t>
  </si>
  <si>
    <t>In den funktionalen Anforderungen zur SW-Lösung wurden Anforderungen im Zusammenhang mit eingehendem Schriftverkehr zu internationalen Rechtshilfeersuchen (Ersuchen) beschrieben, u. a.
• Automatische Zuordnung
• Manuelle Prüfung und Zuordnung
• Schriftverkehr ohne bestehende Zuordnung
• Ablage nach Eingang (Zeitstempel)
• Vergabe eines Aktenzeichen 
• Zuordnung zum Sachbearbeiter 
• usw.
Stellen sie dar, wie Sie diese Anforderungen umsetzen? Gibt es anders gestaltete Lösungsvorschläge?
Gibt es Einschränkungen?
Der Text soll ca. 250 Wörter enthalten!</t>
  </si>
  <si>
    <r>
      <t>0 Punkte</t>
    </r>
    <r>
      <rPr>
        <sz val="10"/>
        <rFont val="Arial"/>
        <family val="2"/>
      </rPr>
      <t xml:space="preserve">: 
Unzureichende bzw. nicht nachvollziehbare Darstellung. 
</t>
    </r>
    <r>
      <rPr>
        <u/>
        <sz val="10"/>
        <rFont val="Arial"/>
        <family val="2"/>
      </rPr>
      <t>3 Punkte:</t>
    </r>
    <r>
      <rPr>
        <sz val="10"/>
        <rFont val="Arial"/>
        <family val="2"/>
      </rPr>
      <t xml:space="preserve"> 
Mangelhafte bzw. nur zu einem sehr geringen Teil nachvollziehbare Darstellung.
</t>
    </r>
    <r>
      <rPr>
        <u/>
        <sz val="10"/>
        <rFont val="Arial"/>
        <family val="2"/>
      </rPr>
      <t>5 Punkte:</t>
    </r>
    <r>
      <rPr>
        <sz val="10"/>
        <rFont val="Arial"/>
        <family val="2"/>
      </rPr>
      <t xml:space="preserve"> 
Befriedigende bzw. nur teilweise nachvollziehbare Darstellung.
</t>
    </r>
    <r>
      <rPr>
        <u/>
        <sz val="10"/>
        <rFont val="Arial"/>
        <family val="2"/>
      </rPr>
      <t xml:space="preserve">7 Punkte
</t>
    </r>
    <r>
      <rPr>
        <sz val="10"/>
        <rFont val="Arial"/>
        <family val="2"/>
      </rPr>
      <t xml:space="preserve">Gute bzw. zu einem großen Teil nachvollziehbare Darstellung.
</t>
    </r>
    <r>
      <rPr>
        <u/>
        <sz val="10"/>
        <rFont val="Arial"/>
        <family val="2"/>
      </rPr>
      <t>10 Punkte:</t>
    </r>
    <r>
      <rPr>
        <sz val="10"/>
        <rFont val="Arial"/>
        <family val="2"/>
      </rPr>
      <t xml:space="preserve"> 
Sehr gute bzw. in allen Punkten nachvollziehbare Darstellung.</t>
    </r>
  </si>
  <si>
    <t xml:space="preserve">B 5.4 </t>
  </si>
  <si>
    <r>
      <t>0 Punkte</t>
    </r>
    <r>
      <rPr>
        <sz val="10"/>
        <rFont val="Arial"/>
        <family val="2"/>
      </rPr>
      <t xml:space="preserve">: 
Unzureichende bzw. nicht nachvollziehbare Darstellung. 
</t>
    </r>
    <r>
      <rPr>
        <u/>
        <sz val="10"/>
        <rFont val="Arial"/>
        <family val="2"/>
      </rPr>
      <t>3 Punkte:</t>
    </r>
    <r>
      <rPr>
        <sz val="10"/>
        <rFont val="Arial"/>
        <family val="2"/>
      </rPr>
      <t xml:space="preserve"> 
Mangelhafte bzw. nur zu einem sehr geringen Teil nachvollziehbare Darstellung.
</t>
    </r>
    <r>
      <rPr>
        <u/>
        <sz val="10"/>
        <rFont val="Arial"/>
        <family val="2"/>
      </rPr>
      <t>5 Punkte:</t>
    </r>
    <r>
      <rPr>
        <sz val="10"/>
        <rFont val="Arial"/>
        <family val="2"/>
      </rPr>
      <t xml:space="preserve"> 
Befriedigende bzw. nur teilweise nachvollziehbare Darstellung der Darstellung.
</t>
    </r>
    <r>
      <rPr>
        <u/>
        <sz val="10"/>
        <rFont val="Arial"/>
        <family val="2"/>
      </rPr>
      <t xml:space="preserve">7 Punkte
</t>
    </r>
    <r>
      <rPr>
        <sz val="10"/>
        <rFont val="Arial"/>
        <family val="2"/>
      </rPr>
      <t xml:space="preserve">Gute bzw. zu einem großen Teil nachvollziehbare Darstellung der Darstellung.
</t>
    </r>
    <r>
      <rPr>
        <u/>
        <sz val="10"/>
        <rFont val="Arial"/>
        <family val="2"/>
      </rPr>
      <t>10 Punkte:</t>
    </r>
    <r>
      <rPr>
        <sz val="10"/>
        <rFont val="Arial"/>
        <family val="2"/>
      </rPr>
      <t xml:space="preserve"> 
Sehr gute bzw. in allen Punkten nachvollziehbare Darstellung der Darstellung.</t>
    </r>
  </si>
  <si>
    <t>B 5.5</t>
  </si>
  <si>
    <t>Neben den strukturierten Inhalten zu Ersuchen, sind ggf. auch Dokumente (Anlagen) zu Ersuchen zu speichern. Innerhalb eines Vorganges sind diese Anlagen mit einzelnen AFG zu verknüpfen (Verweis) oder diese Verknüpfung wieder zu lösen.
Stellen sie die Umsetzung dieser Anforderungen dar! 
Gibt es Einschränkungen?
Der Text soll ca. 250 Wörter enthalten!</t>
  </si>
  <si>
    <r>
      <t xml:space="preserve">0 Punkte: 
</t>
    </r>
    <r>
      <rPr>
        <sz val="10"/>
        <rFont val="Arial"/>
        <family val="2"/>
      </rPr>
      <t xml:space="preserve">Unzureichende bzw. nicht nachvollziehbare Darstellung. 
</t>
    </r>
    <r>
      <rPr>
        <u/>
        <sz val="10"/>
        <rFont val="Arial"/>
        <family val="2"/>
      </rPr>
      <t xml:space="preserve">3 Punkte: 
</t>
    </r>
    <r>
      <rPr>
        <sz val="10"/>
        <rFont val="Arial"/>
        <family val="2"/>
      </rPr>
      <t xml:space="preserve">Mangelhafte bzw. nur zu einem sehr geringen Teil nachvollziehbare Darstellung.
</t>
    </r>
    <r>
      <rPr>
        <u/>
        <sz val="10"/>
        <rFont val="Arial"/>
        <family val="2"/>
      </rPr>
      <t xml:space="preserve">5 Punkte: 
</t>
    </r>
    <r>
      <rPr>
        <sz val="10"/>
        <rFont val="Arial"/>
        <family val="2"/>
      </rPr>
      <t xml:space="preserve">Befriedigende bzw. nur teilweise nachvollziehbare Darstellung.
</t>
    </r>
    <r>
      <rPr>
        <u/>
        <sz val="10"/>
        <rFont val="Arial"/>
        <family val="2"/>
      </rPr>
      <t xml:space="preserve">7 Punkte
</t>
    </r>
    <r>
      <rPr>
        <sz val="10"/>
        <rFont val="Arial"/>
        <family val="2"/>
      </rPr>
      <t xml:space="preserve">Gute bzw. zu einem großen Teil nachvollziehbare Darstellung.
</t>
    </r>
    <r>
      <rPr>
        <u/>
        <sz val="10"/>
        <rFont val="Arial"/>
        <family val="2"/>
      </rPr>
      <t xml:space="preserve">10 Punkte: 
</t>
    </r>
    <r>
      <rPr>
        <sz val="10"/>
        <rFont val="Arial"/>
        <family val="2"/>
      </rPr>
      <t>Sehr gute bzw. in allen Punkten nachvollziehbare Darstellung.</t>
    </r>
  </si>
  <si>
    <t>B 5.6</t>
  </si>
  <si>
    <t xml:space="preserve">Im Rahmen der Prüfung und Bewilligung von internationalen Rechts- und Amtshilfeersuchen ist im Bestand der SW-Lösung die Suche über den gesamten Bestand, wie in den Anforderungen beschrieben, zu ermöglichen.
Stellen sie die Umsetzung dieser Anforderungen dar! 
Gibt es Einschränkungen?
Der Text soll ca. 250 Wörter enthalten!
</t>
  </si>
  <si>
    <t>B 5.7</t>
  </si>
  <si>
    <t>B 5.8</t>
  </si>
  <si>
    <t>Beschreiben Sie, wie die Pflege von Standardtexten und Katalogen sowie das Einsehen in die Systemprotokollierung umgesetzt werden könnte.
Der Text soll ca. 250 Wörter enthalten!</t>
  </si>
  <si>
    <r>
      <t>0 Punkte</t>
    </r>
    <r>
      <rPr>
        <sz val="10"/>
        <rFont val="Arial"/>
        <family val="2"/>
      </rPr>
      <t xml:space="preserve">: 
Unzureichende bzw. nicht nachvollziehbare Darstellung der Datenpflege und Anzeige der Systemprotokollierung.
</t>
    </r>
    <r>
      <rPr>
        <u/>
        <sz val="10"/>
        <rFont val="Arial"/>
        <family val="2"/>
      </rPr>
      <t>3 Punkte:</t>
    </r>
    <r>
      <rPr>
        <sz val="10"/>
        <rFont val="Arial"/>
        <family val="2"/>
      </rPr>
      <t xml:space="preserve"> 
Mangelhafte bzw. nur zu einem sehr geringen Teil nachvollziehbare Darstellung der Datenpflege und Anzeige der Systemprotokollierung.
</t>
    </r>
    <r>
      <rPr>
        <u/>
        <sz val="10"/>
        <rFont val="Arial"/>
        <family val="2"/>
      </rPr>
      <t>5 Punkte:</t>
    </r>
    <r>
      <rPr>
        <sz val="10"/>
        <rFont val="Arial"/>
        <family val="2"/>
      </rPr>
      <t xml:space="preserve"> 
Befriedigende bzw. nur teilweise nachvollziehbare Darstellung der Datenpflege und Anzeige der Systemprotokollierung.
</t>
    </r>
    <r>
      <rPr>
        <u/>
        <sz val="10"/>
        <rFont val="Arial"/>
        <family val="2"/>
      </rPr>
      <t xml:space="preserve">7 Punkte
</t>
    </r>
    <r>
      <rPr>
        <sz val="10"/>
        <rFont val="Arial"/>
        <family val="2"/>
      </rPr>
      <t xml:space="preserve">Gute bzw. zu einem großen Teil nachvollziehbare Darstellung der Datenpflege und Anzeige der Systemprotokollierung.
</t>
    </r>
    <r>
      <rPr>
        <u/>
        <sz val="10"/>
        <rFont val="Arial"/>
        <family val="2"/>
      </rPr>
      <t>10 Punkte:</t>
    </r>
    <r>
      <rPr>
        <sz val="10"/>
        <rFont val="Arial"/>
        <family val="2"/>
      </rPr>
      <t xml:space="preserve"> 
Sehr gute bzw. in allen Punkten nachvollziehbare Darstellung der Datenpflege und Anzeige der Systemprotokollierung.</t>
    </r>
  </si>
  <si>
    <t>B 5.9</t>
  </si>
  <si>
    <t xml:space="preserve">Im Rahmen der Prüfung und Bewilligung von Ersuchen sind u. U. Daten in anderen Systemen der Polizei abzufragen. 
Können Daten aus ihrer Softwarelösung über eine Schnittstelle an andere Datenbanksysteme zur Abfrage in deren Datenbestand übergeben werden?
Stellen sie die Umsetzung dieser Anforderungen dar! 
Gibt es Einschränkungen?
Der Text soll ca. 250 Wörter enthalten!
</t>
  </si>
  <si>
    <r>
      <t>0 Punkte</t>
    </r>
    <r>
      <rPr>
        <sz val="10"/>
        <rFont val="Arial"/>
        <family val="2"/>
      </rPr>
      <t xml:space="preserve">: 
Unzureichende bzw. nicht nachvollziehbare Darstellung.
</t>
    </r>
    <r>
      <rPr>
        <u/>
        <sz val="10"/>
        <rFont val="Arial"/>
        <family val="2"/>
      </rPr>
      <t>3 Punkte:</t>
    </r>
    <r>
      <rPr>
        <sz val="10"/>
        <rFont val="Arial"/>
        <family val="2"/>
      </rPr>
      <t xml:space="preserve"> 
Mangelhafte bzw. nur zu einem sehr geringen Teil nachvollziehbare Darstellung.
</t>
    </r>
    <r>
      <rPr>
        <u/>
        <sz val="10"/>
        <rFont val="Arial"/>
        <family val="2"/>
      </rPr>
      <t>5 Punkte:</t>
    </r>
    <r>
      <rPr>
        <sz val="10"/>
        <rFont val="Arial"/>
        <family val="2"/>
      </rPr>
      <t xml:space="preserve"> 
Befriedigende bzw. nur teilweise nachvollziehbare Darstellung.
</t>
    </r>
    <r>
      <rPr>
        <u/>
        <sz val="10"/>
        <rFont val="Arial"/>
        <family val="2"/>
      </rPr>
      <t xml:space="preserve">7 Punkte
</t>
    </r>
    <r>
      <rPr>
        <sz val="10"/>
        <rFont val="Arial"/>
        <family val="2"/>
      </rPr>
      <t xml:space="preserve">Gute bzw. zu einem großen Teil nachvollziehbare Darstellung.
</t>
    </r>
    <r>
      <rPr>
        <u/>
        <sz val="10"/>
        <rFont val="Arial"/>
        <family val="2"/>
      </rPr>
      <t>10 Punkte:</t>
    </r>
    <r>
      <rPr>
        <sz val="10"/>
        <rFont val="Arial"/>
        <family val="2"/>
      </rPr>
      <t xml:space="preserve"> 
Sehr gute bzw. in allen Punkten nachvollziehbare Darstellung. </t>
    </r>
  </si>
  <si>
    <t>B 5.10</t>
  </si>
  <si>
    <t xml:space="preserve">Eine beschriebene Anforderung erwartet das definierte Freitextfelder selbstlernend einen Katalog aus erfassten Einträgen je Nutzer kreieren.
Stellen sie die Umsetzung dieser Anforderungen dar! 
Gibt es Einschränkungen?
Der Text soll ca. 250 Wörter enthalten!
</t>
  </si>
  <si>
    <r>
      <t>0 Punkte</t>
    </r>
    <r>
      <rPr>
        <sz val="10"/>
        <rFont val="Arial"/>
        <family val="2"/>
      </rPr>
      <t xml:space="preserve">: 
Unzureichende bzw. nicht nachvollziehbare Darstellung der Selbstlernfähigkeit.
</t>
    </r>
    <r>
      <rPr>
        <u/>
        <sz val="10"/>
        <rFont val="Arial"/>
        <family val="2"/>
      </rPr>
      <t>3 Punkte:</t>
    </r>
    <r>
      <rPr>
        <sz val="10"/>
        <rFont val="Arial"/>
        <family val="2"/>
      </rPr>
      <t xml:space="preserve"> 
Mangelhafte bzw. nur zu einem sehr geringen Teil nachvollziehbare Darstellung der Selbstlernfähigkeit.
</t>
    </r>
    <r>
      <rPr>
        <u/>
        <sz val="10"/>
        <rFont val="Arial"/>
        <family val="2"/>
      </rPr>
      <t>5 Punkte:</t>
    </r>
    <r>
      <rPr>
        <sz val="10"/>
        <rFont val="Arial"/>
        <family val="2"/>
      </rPr>
      <t xml:space="preserve"> 
Befriedigende bzw. nur teilweise nachvollziehbare Darstellung der Selbstlernfähigkeit.
</t>
    </r>
    <r>
      <rPr>
        <u/>
        <sz val="10"/>
        <rFont val="Arial"/>
        <family val="2"/>
      </rPr>
      <t xml:space="preserve">7 Punkte
</t>
    </r>
    <r>
      <rPr>
        <sz val="10"/>
        <rFont val="Arial"/>
        <family val="2"/>
      </rPr>
      <t xml:space="preserve">Gute bzw. zu einem großen Teil nachvollziehbare Darstellung der Selbstlernfähigkeit.
</t>
    </r>
    <r>
      <rPr>
        <u/>
        <sz val="10"/>
        <rFont val="Arial"/>
        <family val="2"/>
      </rPr>
      <t>10 Punkte:</t>
    </r>
    <r>
      <rPr>
        <sz val="10"/>
        <rFont val="Arial"/>
        <family val="2"/>
      </rPr>
      <t xml:space="preserve"> 
Sehr gute bzw. in allen Punkten nachvollziehbare Darstellung der Selbstlernfähigkeit.</t>
    </r>
  </si>
  <si>
    <t>Kriterienhauptgruppe C - ergänzende Anforderungen</t>
  </si>
  <si>
    <t>KG 6: Vertragsgestaltung</t>
  </si>
  <si>
    <t>A 6.1</t>
  </si>
  <si>
    <t>KG 7: Softwarekosten/Lizenzen</t>
  </si>
  <si>
    <t>A 7.1</t>
  </si>
  <si>
    <t>Summe:</t>
  </si>
  <si>
    <t>Leistungspunkte</t>
  </si>
  <si>
    <t>Legende:</t>
  </si>
  <si>
    <t>Kürzel</t>
  </si>
  <si>
    <t>Ausschlusskriterium</t>
  </si>
  <si>
    <t xml:space="preserve">Die Nichterfüllung einer als Ausschlusskriterium gekennzeichneten Anforderung führt zwingend zum Ausschluss des Angebotes (KO-Kriterium). </t>
  </si>
  <si>
    <t>Bewertungskriterium</t>
  </si>
  <si>
    <t>Die mit einem „B" gekennzeichneten Anforderungen stellen die innerhalb der Bewertungsskala mit Punkten zu bewertenden Kriterien dar und erhalten eine Gewichtung.</t>
  </si>
  <si>
    <t>Bewertungspunkte</t>
  </si>
  <si>
    <t xml:space="preserve">LP </t>
  </si>
  <si>
    <t>= Bewertungspunkte * Gewichtungspunkte</t>
  </si>
  <si>
    <t>Bewertungsmatrix nach UfAB IV - Einfache Richtwertmethode</t>
  </si>
  <si>
    <t>Diese Excel-Datei ist als Hilfsmittel gedacht und soll beispielhaft die Anwendung der Richtwertmethoden nach UfAB IV darstellen. Eine Gewähr bzw. Haftung für Ergebnisse, die mit dem Einsatz dieser Datei ermittelt werden, kann nicht übernommen werden. Eine ggf. auch unbeabsichtigte Änderung der hinterlegten Formeln kann zu unrichtigen Ergebnissen führen.</t>
  </si>
  <si>
    <t>Legende</t>
  </si>
  <si>
    <t>Ergebnisfeld</t>
  </si>
  <si>
    <t>Verfahrensart</t>
  </si>
  <si>
    <t>Freihändige Vergabe (National)</t>
  </si>
  <si>
    <t>Geschäftszeichen</t>
  </si>
  <si>
    <t>Bieter/Nr.</t>
  </si>
  <si>
    <t>Preis (netto)</t>
  </si>
  <si>
    <t>Kennzahl = L/P</t>
  </si>
  <si>
    <t>Kennzahl skaliert *</t>
  </si>
  <si>
    <t>Ermittlung des wirtschaftlichsten Angebots (L/P)</t>
  </si>
  <si>
    <r>
      <t xml:space="preserve">* </t>
    </r>
    <r>
      <rPr>
        <b/>
        <sz val="8"/>
        <rFont val="Arial"/>
        <family val="2"/>
      </rPr>
      <t>Wichtiger Hinweis</t>
    </r>
    <r>
      <rPr>
        <sz val="8"/>
        <rFont val="Arial"/>
        <family val="2"/>
      </rPr>
      <t xml:space="preserve">: Die angezeigten skalierten Kennzahlen sind gerundete Werte, die Errechnung der Platzierung erfolgt jedoch aufgrund der Einbeziehung von Nachkommastellen. </t>
    </r>
  </si>
  <si>
    <t>Bewertungsmatrix nach UfAB IV - Erweiterte Richtwertmethode</t>
  </si>
  <si>
    <t>Offenes Verfahren 
(EU-weit)</t>
  </si>
  <si>
    <t>Schwankungsbereich (SB) in %</t>
  </si>
  <si>
    <t>Entscheidungskriterium (EK)</t>
  </si>
  <si>
    <t>Preis</t>
  </si>
  <si>
    <r>
      <t xml:space="preserve">Errechneter SB
</t>
    </r>
    <r>
      <rPr>
        <sz val="10"/>
        <rFont val="Arial"/>
        <family val="2"/>
      </rPr>
      <t>(ausgehend von Kennzahl des führenden Angebots)</t>
    </r>
  </si>
  <si>
    <t>bis</t>
  </si>
  <si>
    <t>Kennzahl skaliert</t>
  </si>
  <si>
    <t>Prüfung des Angebots nach Schwankungsbereich *</t>
  </si>
  <si>
    <t>Leistung gültiger Angebote</t>
  </si>
  <si>
    <t>Preis gültiger Angebote</t>
  </si>
  <si>
    <t>Ermittlung des wirtschaftlichsten Angebots nach Entscheidungskriterium *</t>
  </si>
  <si>
    <r>
      <t>* Wichtiger Hinweis</t>
    </r>
    <r>
      <rPr>
        <sz val="8"/>
        <rFont val="Arial"/>
        <family val="2"/>
      </rPr>
      <t>: Die Rundungsregeln des Excel-Programms können zu einer Beeinflussung der Ergebnisse führen, d.h. bei gleichem angezeigten Kennzahlenwert kann aufgrund der Abrundung das Angebot innerhalb des Schwankungsbereichs und die gleiche Kennzahl eines anderen Angebots aufgrund einer Aufrundung außerhalb des Schwankungsbereiches liegen, z. B. bei einem SB-Minimum von 489 kann ein Angebot innerhalb des SB (489,09) und ein anderes Angebot außerhalb des SB liegen (488,95). In einem solchen Fall basiert die Aussage "Prüfung des Angebots nach SB" auf den exakten Zahlenwerten und ist der Anzeige "Kennzahl skaliert" vorzuziehen.</t>
    </r>
  </si>
  <si>
    <t>Menü Verfahrensarten</t>
  </si>
  <si>
    <t>Menü Schwankungsbereich</t>
  </si>
  <si>
    <t>Skalierungsfaktor</t>
  </si>
  <si>
    <t>Entscheidungskriterium</t>
  </si>
  <si>
    <t>Öffentliche Ausschreibung 
(National)</t>
  </si>
  <si>
    <t>Leistung</t>
  </si>
  <si>
    <t>Beschränkte Ausschreibung 
(National)</t>
  </si>
  <si>
    <t>Nichtoffenes Verfahren 
(EU-weit)</t>
  </si>
  <si>
    <t>Verhandlungsverfahren 
(EU-weit)</t>
  </si>
  <si>
    <t>Terminplanung Verfahrensablauf Ausschreibung</t>
  </si>
  <si>
    <t>Meilenstein</t>
  </si>
  <si>
    <t>KaTa</t>
  </si>
  <si>
    <t>Datum</t>
  </si>
  <si>
    <t xml:space="preserve">1. </t>
  </si>
  <si>
    <t>Einstellung im Vergabemarktplatz</t>
  </si>
  <si>
    <t>è</t>
  </si>
  <si>
    <t>auf dem Vergabemarktplatz Brandenburg (VMP BB)</t>
  </si>
  <si>
    <t>3.</t>
  </si>
  <si>
    <t>Freischaltung der Vergabeunterlagen</t>
  </si>
  <si>
    <t>automatische Freischaltung erfolgt über VMP BB sofort nach Freischaltungsantrag des Bewerbers</t>
  </si>
  <si>
    <t>4.</t>
  </si>
  <si>
    <t>Abgabe der Teilnahmeanträge</t>
  </si>
  <si>
    <t>gerechnet vom Tage der Einstellung auf dem VMP BB</t>
  </si>
  <si>
    <t>Eingang Teilnahmeanträge V 3.2</t>
  </si>
  <si>
    <t>5.</t>
  </si>
  <si>
    <t>- Bearbeitungszeit Prüfung/ fachtechnische Bewertung</t>
  </si>
  <si>
    <t>6.</t>
  </si>
  <si>
    <t>7.</t>
  </si>
  <si>
    <t>8.</t>
  </si>
  <si>
    <t>Prüfung / Wertung 1. Verhandlungsrunde</t>
  </si>
  <si>
    <t>10.</t>
  </si>
  <si>
    <t>Angebotsfrist finales Angebot</t>
  </si>
  <si>
    <t>Prüfung Wertung</t>
  </si>
  <si>
    <t>informatives Bietergespräch</t>
  </si>
  <si>
    <t>Angebotsfrist  1. Angebot</t>
  </si>
  <si>
    <t>- Erläuterung LB, Fragen, Lösungsansätze</t>
  </si>
  <si>
    <t>Bekanntmachung der Vergabeunterlagen</t>
  </si>
  <si>
    <t>Zuschlag</t>
  </si>
  <si>
    <t>2.</t>
  </si>
  <si>
    <t>9.</t>
  </si>
  <si>
    <t>11.</t>
  </si>
  <si>
    <t>Prüfung / Wertung der Teilnahmeanträge</t>
  </si>
  <si>
    <t>´- Festlegung der Teilnehmer</t>
  </si>
  <si>
    <t>- Abstimmung mit LKA</t>
  </si>
  <si>
    <t>Ö-115/16</t>
  </si>
  <si>
    <r>
      <t>Die Datenhaltung muss in einer durch den Auftragnehmer zu erstellenden/zu konfigurierenden Datenbank erfolgen. Ist Ihre SW-Lösung mit einer oderder nachfolgend aufgeführten Datenbanken funktionsfähig? 
- Oracle Enterprise Edition-Datenbank (Versionen 11.2.0.3 oder 12.x) 
-</t>
    </r>
    <r>
      <rPr>
        <b/>
        <sz val="11"/>
        <color indexed="10"/>
        <rFont val="Arial"/>
        <family val="2"/>
      </rPr>
      <t xml:space="preserve"> </t>
    </r>
    <r>
      <rPr>
        <sz val="11"/>
        <rFont val="Arial"/>
        <family val="2"/>
      </rPr>
      <t xml:space="preserve">Microsoft SQL Version 2016 </t>
    </r>
  </si>
  <si>
    <r>
      <t>Bitte beschreiben Sie, wie Sie eine intuitive Bedienbarkeit</t>
    </r>
    <r>
      <rPr>
        <sz val="11"/>
        <color indexed="10"/>
        <rFont val="Arial"/>
        <family val="2"/>
      </rPr>
      <t xml:space="preserve"> </t>
    </r>
    <r>
      <rPr>
        <sz val="11"/>
        <rFont val="Arial"/>
        <family val="2"/>
      </rPr>
      <t xml:space="preserve">der   graphischen Benutzeroberfläche </t>
    </r>
    <r>
      <rPr>
        <sz val="11"/>
        <color indexed="10"/>
        <rFont val="Arial"/>
        <family val="2"/>
      </rPr>
      <t xml:space="preserve"> </t>
    </r>
    <r>
      <rPr>
        <sz val="11"/>
        <rFont val="Arial"/>
        <family val="2"/>
      </rPr>
      <t>gewährleisten, um u. a. Schulungsaufwendungen zu reduzieren?
Der Text soll ca. 250 Wörter enthalten!</t>
    </r>
  </si>
  <si>
    <r>
      <t>Beschreiben Sie ihre Datenbanklösungen und stellen sie dar,  wie sie die Anwendung unter den aktuell im Support befindlichen Serverbetriebssystemen virtuell auf Basis von Hyper-V Windows Server 2012 R2 bzw. VM-Ware 5.5 implementieren können</t>
    </r>
    <r>
      <rPr>
        <sz val="11"/>
        <color indexed="10"/>
        <rFont val="Arial"/>
        <family val="2"/>
      </rPr>
      <t>.</t>
    </r>
    <r>
      <rPr>
        <sz val="11"/>
        <rFont val="Arial"/>
        <family val="2"/>
      </rPr>
      <t xml:space="preserve">
Der Text soll ca. 250 Wörter enthalten!</t>
    </r>
  </si>
  <si>
    <r>
      <t xml:space="preserve">Die geforderte SW-Lösung soll via Schnittstelle mit dem Vorgangsbearbeitungssystem der Polizei Brandenburg Daten austauschen.
Der bidirektionale Datenaustausch (Hin-und Rückkanal) soll auf der Basis des durch das VBS vorgegebener XML-Formate über einen durch das VBS bereitgestellten Webservice sichergestellt werden.
</t>
    </r>
    <r>
      <rPr>
        <i/>
        <sz val="11"/>
        <rFont val="Arial"/>
        <family val="2"/>
      </rPr>
      <t xml:space="preserve">
Kann der Datenaustausch mit dem VBS unter diesen Voraussetzungen sichergestellt werden?
</t>
    </r>
    <r>
      <rPr>
        <strike/>
        <sz val="11"/>
        <rFont val="Arial"/>
        <family val="2"/>
      </rPr>
      <t xml:space="preserve">
</t>
    </r>
    <r>
      <rPr>
        <sz val="11"/>
        <rFont val="Arial"/>
        <family val="2"/>
      </rPr>
      <t>Der Text darf 250 Wörter nicht übersteigen!</t>
    </r>
  </si>
  <si>
    <r>
      <t xml:space="preserve">Die geforderte SW-Lösung soll E-Mails sowie Fax via Funktionspostfach empfangen und senden.
Im Einsatz sind Outlook mit MS Exchange Server 2010 </t>
    </r>
    <r>
      <rPr>
        <u/>
        <sz val="11"/>
        <rFont val="Arial"/>
        <family val="2"/>
      </rPr>
      <t>(MAPI !)</t>
    </r>
    <r>
      <rPr>
        <sz val="11"/>
        <rFont val="Arial"/>
        <family val="2"/>
      </rPr>
      <t xml:space="preserve"> und Faxserver</t>
    </r>
    <r>
      <rPr>
        <sz val="11"/>
        <color indexed="10"/>
        <rFont val="Arial"/>
        <family val="2"/>
      </rPr>
      <t xml:space="preserve"> </t>
    </r>
    <r>
      <rPr>
        <sz val="11"/>
        <rFont val="Arial"/>
        <family val="2"/>
      </rPr>
      <t>OfficeMaster Ferrari Electronic AG.
Beschreiben sie die Realisierung dieser Anforderung mit ihrer SW-Lösung und Benennen sie Schnittstellen und Protokolle.
Gibt es Einschränkungen?
Der Text soll ca. 250 Wörter enthalten!</t>
    </r>
  </si>
  <si>
    <r>
      <rPr>
        <sz val="11"/>
        <rFont val="Arial"/>
        <family val="2"/>
      </rPr>
      <t xml:space="preserve">Die aus dem Vorgangsbearbeitungssystem übermittelten Daten müssen in die ViRA-Datenbank übertragen werden. Wie kann ein ggf. erforderliches Mapping sichergestellt werden? </t>
    </r>
    <r>
      <rPr>
        <u/>
        <sz val="11"/>
        <rFont val="Arial"/>
        <family val="2"/>
      </rPr>
      <t>Hinweis:</t>
    </r>
    <r>
      <rPr>
        <sz val="11"/>
        <rFont val="Arial"/>
        <family val="2"/>
      </rPr>
      <t xml:space="preserve"> Die Anwendung soll dem  Exchange Standard Polizei (XSP als technischer Schnittstellenstandard für den Austausch polizeilicher Informationen) entsprechen und das (fachliche) Informationsmodell der Polizei (IMP) nutzen.</t>
    </r>
  </si>
  <si>
    <r>
      <t>Die Datenerfassung soll die Eingabe aller diakritischen Zeichen, die im Unicode Zeichensatz UTF-8 enthalten sind ermöglichen. Im Vordergrund steht hierbei die benutzerfreundliche Eingabe. Beschreiben</t>
    </r>
    <r>
      <rPr>
        <b/>
        <sz val="11"/>
        <color indexed="10"/>
        <rFont val="Arial"/>
        <family val="2"/>
      </rPr>
      <t xml:space="preserve"> </t>
    </r>
    <r>
      <rPr>
        <sz val="11"/>
        <rFont val="Arial"/>
        <family val="2"/>
      </rPr>
      <t xml:space="preserve">Sie die Umsetzung dieser Anforderung? </t>
    </r>
  </si>
  <si>
    <t>Neben der automatisierten Übernahme und Übergabe von Daten via Schnittstelle, müssen Daten aus E-Mail und gescanntem Schriftverkehr erfasst werden. 
Bietet ihre SW-Lösung neben der manuellen Erfassung aus E-Mail und Dokumenten gemäß den beschriebenen Anforderungen, Lösungen diesen Prozess der Erfassung zu vereinfachen, eventuell zu automatisieren?
Stellen sie diese dar! Gibt es Einschränkungen?
Der Text soll ca. 250 Wörter enthalten!</t>
  </si>
  <si>
    <t xml:space="preserve">In den funktionalen Anforderungen zur SW-Lösung wurden Anforderungen zum ausgehendem Schriftverkehr zu Ersuchen beschrieben. Neben der Festlegung der Inhalte und des Geschäftsweges sowie der Verwaltung, ist die Prüfung (editierbar) des ausgehenden Schriftverkehrs vor dem Versenden ein wesentliches Leistungsmerkmal.
Stellen sie die Umsetzung dieser Anforderungen dar! 
Gibt es Einschränkungen?
Der Text soll ca. 250 Wörter enthalten!
</t>
  </si>
  <si>
    <r>
      <t>Quellcode</t>
    </r>
    <r>
      <rPr>
        <sz val="11"/>
        <rFont val="Arial"/>
        <family val="2"/>
      </rPr>
      <t>: Sichern Sie für Ihre Software-Lösung (Individual- oder angepasste Standardsoftware/das Fachverfahren ViRA) zu, dass im Zuge der Vertragsumsetzung der Quellcode der Software (nebst technischer Dokumentation und Compiler) dem Auftrageger übergeben oder bei einem Dritten hinterlegt wird (Escrow). Dem Auftraggeber sollen alle Rechte als Nutzer gemäß Vereinbarung (z. B. mit dem Escrow Agenten) gewährt werden.</t>
    </r>
  </si>
  <si>
    <t>Der Auftraggeber legt größten Wert auf die kontinuierliche Verfügbarkeit des angebotenen Projektteams. Ein Austausch von Projektmitarbeitern während der Projektlaufzeit ist mit dem Auftragnehmer abzustimmen.
Sind Sie mit dieser Regelung einverstanden?</t>
  </si>
  <si>
    <t>Übergabe an Auftraggeber = 10 Punkte
kostenpflichtige Hinterlegung bei einem Dritten = 0 Punkte</t>
  </si>
  <si>
    <t>Erläutern Sie Ihre Vorstellungen zur Vorgehensweise bei der Umsetzung und Einführung mit einer bestehenden oder zu entwickelnden Softwarelösung des Leistungsgegenstandes anhand einer schriftlichen Projektskizze/Grobkonzept inkl. Zeitplanung (Phasen)!
Dem Auftraggeber sind besonders wichtig:
- Nutzung eines Vorgehensmodells, bevorzugt V-Modell XT
Zusätzlich im Fall einer Neuentwicklung oder Anpassung eines bestehenden Produktes:
- Nutzung gängiger Testmethoden
- softwareunterstütztes Change Management  
- Vollständige Dokumentation der Tests und Testergebnisse
- Vollständige Dokumentation der Programmierleistungen/ Anpassungen
Der Text soll ca. darf 1.000 Wörter enthalten!</t>
  </si>
  <si>
    <r>
      <t xml:space="preserve">Sichern Sie </t>
    </r>
    <r>
      <rPr>
        <sz val="11"/>
        <color indexed="30"/>
        <rFont val="Arial"/>
        <family val="2"/>
      </rPr>
      <t xml:space="preserve">bei einer neuentwickelten Softwarelösung (Individualsoftware) </t>
    </r>
    <r>
      <rPr>
        <sz val="11"/>
        <rFont val="Arial"/>
        <family val="2"/>
      </rPr>
      <t>zu, dass für die Nutzung dieser Anwendung keine Lizenzgebühren anfallen und der Nutzerkreis innerhalb der Polizei des Landes Brandenburg beliebig erweiterbar ist? Als Auftraggeber erwarten wir die Zusicherung des vollständigen und uneingeschränkten Nutzunggrechts an der Software.
Stellen Sie dazu ihre diesbezüglichen Möglichkeiten und Konzepte vor.</t>
    </r>
  </si>
  <si>
    <t>KG 8: XPolizei/ IMP</t>
  </si>
  <si>
    <t>A 8.1</t>
  </si>
  <si>
    <t xml:space="preserve">Der Auftraggeber weist ausdrücklich auf das geistige Eigentumsrecht der Polizei:
- für das IMP 1.4 gemäß XPolizei (Polizei Brandenburg als Miteigentümer) und die folgenden Versionen/Kandidaten IMP sowie
- für die im Lastenheft beschriebenen fachlichen Lösungen von ViRA und die abgeglichene Datenstruktur gemäß XPolizei/IMP1.4 (Polizei Brandenburg als Alleineigentümer) 
hin.     </t>
  </si>
  <si>
    <t>B-K</t>
  </si>
  <si>
    <t>4.2</t>
  </si>
  <si>
    <t>4.1</t>
  </si>
  <si>
    <t>4</t>
  </si>
  <si>
    <t>3.2</t>
  </si>
  <si>
    <t>3.1</t>
  </si>
  <si>
    <t>3</t>
  </si>
  <si>
    <t>2</t>
  </si>
  <si>
    <t>1</t>
  </si>
  <si>
    <t>Typ</t>
  </si>
  <si>
    <t>Nr.</t>
  </si>
  <si>
    <t>Kapitel / Anforderungen</t>
  </si>
  <si>
    <t>2.1</t>
  </si>
  <si>
    <t>2.1.1</t>
  </si>
  <si>
    <t>2.1.2</t>
  </si>
  <si>
    <t>2.2</t>
  </si>
  <si>
    <t>2.2.1</t>
  </si>
  <si>
    <t>Bemerkungen des Bieters</t>
  </si>
  <si>
    <t>Bewertung des Auftraggebers</t>
  </si>
  <si>
    <t>B-Kritrien
Bewertungsregeln</t>
  </si>
  <si>
    <t>erreichte Pkte</t>
  </si>
  <si>
    <t>erreichte gewichtete Pkte</t>
  </si>
  <si>
    <t>Gesamt-gewicht (%)</t>
  </si>
  <si>
    <t>A-Krit.
Ja/Nein</t>
  </si>
  <si>
    <t>B-Krit.
Ausprägung</t>
  </si>
  <si>
    <t>B-Krit.
E1 (%)</t>
  </si>
  <si>
    <t>B-Krit.
E2 (%)</t>
  </si>
  <si>
    <t>B-Krit.
E3 (%)</t>
  </si>
  <si>
    <t>B-Krit.
E4 (%)</t>
  </si>
  <si>
    <t>B-Kriterien</t>
  </si>
  <si>
    <t>O-Krit.
E1 (%)</t>
  </si>
  <si>
    <t>O-Krit.
E2 (%)</t>
  </si>
  <si>
    <t>O-Krit.
E3 (%)</t>
  </si>
  <si>
    <t>FACHKUNDE</t>
  </si>
  <si>
    <t>1.1</t>
  </si>
  <si>
    <t>- Mitarbeiteranzahl</t>
  </si>
  <si>
    <t>- Gründungsjahr</t>
  </si>
  <si>
    <t>- Hauptsitz</t>
  </si>
  <si>
    <t>Bewertungsregeln</t>
  </si>
  <si>
    <t>O-Krit.
E4 (%)</t>
  </si>
  <si>
    <r>
      <rPr>
        <b/>
        <sz val="10"/>
        <rFont val="Arial"/>
        <family val="2"/>
      </rPr>
      <t>A-Kriterien [A]</t>
    </r>
    <r>
      <rPr>
        <sz val="10"/>
        <rFont val="Arial"/>
        <family val="2"/>
      </rPr>
      <t xml:space="preserve">,  
deren Erfüllung Voraussetzung für eine positive Bewertung des Angebotes dar-stellt. Sollten hier einige Anforderungsmerkmale nicht erreicht werden bzw. vor-handen sein, kann dies im Kriterienkatalog in der Spalte Bemerkungen des AN er-läutert werden. Diese Anmerkung darf nicht länger als 2.500 Zeichen sein.
</t>
    </r>
  </si>
  <si>
    <r>
      <rPr>
        <b/>
        <sz val="10"/>
        <rFont val="Arial"/>
        <family val="2"/>
      </rPr>
      <t>B-Kriterien [B]</t>
    </r>
    <r>
      <rPr>
        <sz val="10"/>
        <rFont val="Arial"/>
        <family val="2"/>
      </rPr>
      <t>,  
deren von Anbieter angegebener ordinaler Erfüllungsgrad mit einer bestimmten Punktzahl und einem festgelegtem Gewicht in die Angebotsbewertung eingehen.</t>
    </r>
  </si>
  <si>
    <r>
      <t xml:space="preserve">*
10 Punkte:   </t>
    </r>
    <r>
      <rPr>
        <sz val="10"/>
        <rFont val="Arial Narrow"/>
        <family val="2"/>
      </rPr>
      <t>Sehr gute bzw. ausgezeichnete Darstellung bzw. Beantwortung der Fragestellung, wobei auf alle Anforderungen bzw. geforderten Leistungen umfassend eingegangen wird.</t>
    </r>
    <r>
      <rPr>
        <b/>
        <sz val="10"/>
        <rFont val="Arial Narrow"/>
        <family val="2"/>
      </rPr>
      <t xml:space="preserve">
7 Punkte:     </t>
    </r>
    <r>
      <rPr>
        <sz val="10"/>
        <rFont val="Arial Narrow"/>
        <family val="2"/>
      </rPr>
      <t xml:space="preserve">Gute Darstellung bzw. Beantwortung der Fragestellung, wobei  insgesamt umfassend auf die Anforderungen bzw. geforderten Leistungen eingegangen wird. </t>
    </r>
    <r>
      <rPr>
        <b/>
        <sz val="10"/>
        <rFont val="Arial Narrow"/>
        <family val="2"/>
      </rPr>
      <t xml:space="preserve">
5 Punkte:     </t>
    </r>
    <r>
      <rPr>
        <sz val="10"/>
        <rFont val="Arial Narrow"/>
        <family val="2"/>
      </rPr>
      <t xml:space="preserve">Befriedigende Darstellung bzw. Beantwortung der Fragestellung, wobei insgesamt aber nur teilweise auf die Anforderungen bzw. geforderten Leistungen eingegangen wird. </t>
    </r>
    <r>
      <rPr>
        <b/>
        <sz val="10"/>
        <rFont val="Arial Narrow"/>
        <family val="2"/>
      </rPr>
      <t xml:space="preserve">
3 Punkte:     </t>
    </r>
    <r>
      <rPr>
        <sz val="10"/>
        <rFont val="Arial Narrow"/>
        <family val="2"/>
      </rPr>
      <t>Mangelhafte Darstellung bzw. Beantwortung der Fragestellung, in der auf wichtige Anforderungen bzw. geforderte Leistungen nur wenig eingegangen wird.</t>
    </r>
    <r>
      <rPr>
        <b/>
        <sz val="10"/>
        <rFont val="Arial Narrow"/>
        <family val="2"/>
      </rPr>
      <t xml:space="preserve">
0 Punkte:     </t>
    </r>
    <r>
      <rPr>
        <sz val="10"/>
        <rFont val="Arial Narrow"/>
        <family val="2"/>
      </rPr>
      <t>Keine Antwort oder unzureichende/nicht nachvollziehbare Darstellung bzw. Beantwortung der Fragestellung.</t>
    </r>
  </si>
  <si>
    <t>Unternehmensbezogene Fachkunde (Referenzlösungen)</t>
  </si>
  <si>
    <t>Referenzlösungen - Überblick</t>
  </si>
  <si>
    <t>2.1.1.1</t>
  </si>
  <si>
    <t>Hat Ihr Unternehmen in den vergangenen 5 Jahren mindestens DREI Projekte abgeschlossen oder ZEHN IT-Lösungen in Wartung und Pflege, die mit dem Ausschreibungsgegenstand vergleichbar sind (Unternehmensreferenzen)? 
Ein Projekt ist dann vergleichbar, wenn Ihre Lösung für den Einsatz in einer Mehrarztpraxis vorgesehen war und der Verwaltung sowie Dokumentation von Praxisabläufen dient.</t>
  </si>
  <si>
    <t>2.1.1.2</t>
  </si>
  <si>
    <t>Wie viele vergleichbare IT-Projekte hat Ihr Unternehmen in den vergangenen 5 Jahren abgeschlossen? [10/5/0 Pkte]</t>
  </si>
  <si>
    <t>10 Pkte = ZEHN Projekte und mehr
5 Pkte = FÜNF bis NEUN Projekte
0 Pkte = weniger als FÜNF Projekte</t>
  </si>
  <si>
    <t>2.1.1.3</t>
  </si>
  <si>
    <t>Wie viele vergleichbare IT-Lösungen hat Ihr Unternehmen in den vergangenen 5 Jahren in Wartung und Pflege? [10/5/0 Pkte]</t>
  </si>
  <si>
    <t>2.1.1.3.1</t>
  </si>
  <si>
    <t>- Auftraggeber mit 
Unternehmensnamen und Anschrift 
Kontaktperson einschl. telefon./Emailerreichbarkeit
- beauftragter Leistungsgegenstand mit kurzer Begründung der Vergleichbarkeit</t>
  </si>
  <si>
    <t>2.1.1.3.2</t>
  </si>
  <si>
    <t>2.1.1.3.3</t>
  </si>
  <si>
    <t>2.1.1.3.4</t>
  </si>
  <si>
    <t>2.1.1.3.5</t>
  </si>
  <si>
    <t>2.1.1.3.6</t>
  </si>
  <si>
    <t>2.1.1.3.7</t>
  </si>
  <si>
    <t>2.1.1.3.8</t>
  </si>
  <si>
    <t>2.1.1.3.9</t>
  </si>
  <si>
    <t>2.1.1.3.10</t>
  </si>
  <si>
    <t>2.1.1.3.11</t>
  </si>
  <si>
    <t>2.1.1.3.12</t>
  </si>
  <si>
    <t>2.1.1.3.13</t>
  </si>
  <si>
    <t>2.1.1.3.14</t>
  </si>
  <si>
    <t>2.1.1.3.15</t>
  </si>
  <si>
    <t>2.1.1.3.16</t>
  </si>
  <si>
    <t>2.1.1.3.17</t>
  </si>
  <si>
    <t>2.1.1.3.18</t>
  </si>
  <si>
    <t>2.1.1.3.19</t>
  </si>
  <si>
    <t>2.1.1.3.20</t>
  </si>
  <si>
    <t>2.1.2.1</t>
  </si>
  <si>
    <t>1. Projekt
- Systembeschreibung mit fachlicher und technischer Darstellung
- Projektablauf mit Darstellung wesentlicher Meilensteine      
- Organisation des Projekteams mit Darstellung der Verantwortlichkeiten und Qualifkation Ihrer im Projekt tätigen Mitarbeiter
- eingesetzte Projektmanagementwerkzeuge und -methoden zur Sicherstellung der Einhaltung der Qualitäts-, Zeit- und Finanzziele</t>
  </si>
  <si>
    <t>2.1.2.2</t>
  </si>
  <si>
    <t>2. Projekt
- Systembeschreibung mit fachlicher und technischer Darstellung
- Projektablauf mit Darstellung wesentlicher Meilensteine      
- Organisation des Projekteams mit Darstellung der Verantwortlichkeiten und Qualifkation Ihrer im Projekt tätigen Mitarbeiter
- eingesetzte Projektmanagementwerkzeuge und -methoden zur Sicherstellung der Einhaltung der Qualitäts-, Zeit- und Finanzziele</t>
  </si>
  <si>
    <t>2.1.2.3</t>
  </si>
  <si>
    <t>3. Projekt
- Systembeschreibung mit fachlicher und technischer Darstellung
- Projektablauf mit Darstellung wesentlicher Meilensteine      
- Organisation des Projekteams mit Darstellung der Verantwortlichkeiten und Qualifkation Ihrer im Projekt tätigen Mitarbeiter
- eingesetzte Projektmanagementwerkzeuge und -methoden zur Sicherstellung der Einhaltung der Qualitäts-, Zeit- und Finanzziele</t>
  </si>
  <si>
    <t>Mitarbeiterbezogene Fachkunde (Referenzlösungen)</t>
  </si>
  <si>
    <t>2.2.2</t>
  </si>
  <si>
    <t>Mindestens ein mit der Entwicklung und/oder dem IT-Support für die Phase der Einführung beim AG betrauter Mitarbeiter Ihres Unternehmens verfügt über eine mindestens DREI Jahre Programmier- und /oder IT-Projektmanagementerfahrung? [Ja/Nein]</t>
  </si>
  <si>
    <t>Das anzubietende IT-System ist bei der Kassenärztlichen Bundesvereinigung zugelassen für 
- Labordatenaustausch und 
- Blankoformularbedruckung. [Ja/Nein]</t>
  </si>
  <si>
    <t>1.2</t>
  </si>
  <si>
    <t>1.3</t>
  </si>
  <si>
    <t>1.4</t>
  </si>
  <si>
    <t>- Leistungen für die öffentliche Hand der Bundesrepublik Deutschland</t>
  </si>
  <si>
    <t>10 Pkte = kontinuierliche Zunahme
7 Pkte = Zunahme über den Gesamtzeitraum
5 Pkte = gleichbleibend über den Gesamtzeitraum
2 Pkte = Abnahme über den Gsamtzeitraum
0 Pkte = kontinuierliche Abnahme</t>
  </si>
  <si>
    <t>FINANZIELLE &amp; WIRTSCHAFTLICHE LEISTUNGSFÄHIGKEIT</t>
  </si>
  <si>
    <t>UNTERNEHMENSDARSTELLUNG
Stellen Sie Ihr Unternehmen und Ihr Leistungsportfolio bezogen auf den Ausschreibungsgegenstand dar. Gehen Sie auf wesentliche unternehmensbezogene Informationen ein, hierzu mindestens auf …</t>
  </si>
  <si>
    <r>
      <t>I</t>
    </r>
    <r>
      <rPr>
        <b/>
        <sz val="10"/>
        <rFont val="Arial"/>
        <family val="2"/>
      </rPr>
      <t>-Kriterien [O]</t>
    </r>
    <r>
      <rPr>
        <sz val="10"/>
        <rFont val="Arial"/>
        <family val="2"/>
      </rPr>
      <t>, 
dienen der Information des Auftraggebers und gehen nicht in die Bewertung des Angebotes ein.</t>
    </r>
  </si>
  <si>
    <t xml:space="preserve">Referenzlösungen - Einzelbeispiele
'Beschreiben Sie für drei vergleichbare Referenzprojekte zur Einführung Ihrer IT-Lösung. Die Darstellung soll sich insbesondere auf nachstehende Themen beziehen!  </t>
  </si>
  <si>
    <t>Stellen Sie im Folgenden die einzelnen Referenzprojekte / -IT-Lösungen mit kurzer Begründung der Vergleichbarkeit vor. 
Der AG behält sich vor, stichprobenartig mit aufgeführten Unternehmen bzgl.  der Referenz in Kontakt zu treten.</t>
  </si>
  <si>
    <t>Bei der Kassenärztlichen Bundesvereinigung sind für das anzubietende IT-System im II. Quartal 2016 (Stand: 30.06.2016) mit mindestens FÜNFHUNDERT Installationen zu ADT-Abrechnungen registriert. [Ja/Nein]</t>
  </si>
  <si>
    <t>Wie hat sich der Nettoumsatz Ihres Unternehmen in den letzten DREI Jahren entwickelt? 
Der Nettoumsatz wird definiert als: "Umsatz abzüglich Umsatzsteuer, Erlösschmälerungen, Nachlässen aufgrund von Mängelrügen und ähnlichen Umsatzminderungen bzw. Gutschriften gemäß §§ 275, 277 HGB". [10/7/5/2/0 Pkte]</t>
  </si>
  <si>
    <t>Wie hat sich der Nettogewinn Ihres Unternehmen in den letzten DREI Jahren entwickelt?
Der Nettogewinn wird definiert als: "Differenz aus allen  Erlösen und den Gesamtkosten, einschließlich aller fälligen Steuern für das Unternehmen." [10/7/5/2/0 Pkte]</t>
  </si>
  <si>
    <t>PRODUKTIMMANENTE EIGNUNG</t>
  </si>
  <si>
    <t>Mindestens ein mit der Entwicklung und/oder dem IT-Support für die Phase der Einführung beim AG betrauter Mitarbeiter Ihres Unternehmens verfügt über eine mindestens dreijährige Erfahrungen im Umgang mit der öffentlichen Hand? 
Zur "öffentlichen Hand" zählen haushaltsorientierte Gebietskörperschaften, wie Bund, Länder oder Gemeinden) sowi Anstalten und Körperschaften des öffentlichen Rechtes.
[Ja/Nein]</t>
  </si>
  <si>
    <t>10 Pkte = ZWANZIG IT-Lösungen und mehr
5 Pkte = ZEHN bis NEUNZEHN IT-Lösungen
0 Pkte = weniger als ZEHN IT-Lösungen</t>
  </si>
  <si>
    <r>
      <rPr>
        <b/>
        <sz val="11"/>
        <color theme="1"/>
        <rFont val="Calibri"/>
        <family val="2"/>
        <scheme val="minor"/>
      </rPr>
      <t xml:space="preserve">Skizzieren sie bitte einen Vorschlag für einen Systemaufbau auf dem ihre Software für ca. 20 Nutzer performant läuft!
</t>
    </r>
    <r>
      <rPr>
        <sz val="10"/>
        <rFont val="Arial"/>
        <family val="2"/>
      </rPr>
      <t>Aus dem Schema sollte erkennbar sein:
  - Welche Softwarekomponenten sind für das Fachverfahren erforderlich und laufen auf welchem Rechner?
  - Welche Leistungsanforderungen müssen von den einzelnen Rechnern erfüllt werden?
Unabhängig vom später zu realisierenden Aufbau, der ggf. auch auf virtuellen Systemen erfolgen kann, sollten aus dem Vorschlag
die erforderlichen Gesamtleistungsanforderungen abgeschätzt werden können.</t>
    </r>
  </si>
  <si>
    <t>Rechner</t>
  </si>
  <si>
    <t>C</t>
  </si>
  <si>
    <t>D</t>
  </si>
  <si>
    <t>E</t>
  </si>
  <si>
    <t>usw.</t>
  </si>
  <si>
    <t>Beispiel</t>
  </si>
  <si>
    <t>Funktion/en</t>
  </si>
  <si>
    <t>Client für Standardnutzer</t>
  </si>
  <si>
    <t>Applikation-Server</t>
  </si>
  <si>
    <t>Client für Fachadministrator</t>
  </si>
  <si>
    <t>WEB-Server</t>
  </si>
  <si>
    <t>Hardwareanforderungen</t>
  </si>
  <si>
    <t xml:space="preserve">   CPU / Cores/ Taktfrequenz</t>
  </si>
  <si>
    <t>Intel I3 / 4 / 1,6 GHz</t>
  </si>
  <si>
    <t>Intel Xeon 5XXX / 6 / 3,6 GHz</t>
  </si>
  <si>
    <t xml:space="preserve">   RAM</t>
  </si>
  <si>
    <t>8GB</t>
  </si>
  <si>
    <t>128 GB</t>
  </si>
  <si>
    <t xml:space="preserve">   Festplattenplatz</t>
  </si>
  <si>
    <t>2 TB</t>
  </si>
  <si>
    <t>8TB</t>
  </si>
  <si>
    <t xml:space="preserve">   Netzwerkkarte/n</t>
  </si>
  <si>
    <t>LAN/Ethernet 10/100/1000</t>
  </si>
  <si>
    <t>LWL für SAN-Anbindung</t>
  </si>
  <si>
    <t>Installierte Softwarekomponenten</t>
  </si>
  <si>
    <t xml:space="preserve">   Betriebssystem</t>
  </si>
  <si>
    <t>Win 7 Pro</t>
  </si>
  <si>
    <t>Win-Server 2016</t>
  </si>
  <si>
    <t xml:space="preserve">   Software 1</t>
  </si>
  <si>
    <t>Office 2010 Pro</t>
  </si>
  <si>
    <t>DMS-Serversoftware</t>
  </si>
  <si>
    <t xml:space="preserve">   Software 2</t>
  </si>
  <si>
    <t>DMS-Clientsoftware</t>
  </si>
  <si>
    <t>MS-IIS</t>
  </si>
  <si>
    <t xml:space="preserve">   Software 3</t>
  </si>
  <si>
    <t>DMS-Admin-Tools</t>
  </si>
  <si>
    <t xml:space="preserve">   Software 4</t>
  </si>
  <si>
    <t xml:space="preserve">   Software 5</t>
  </si>
  <si>
    <t xml:space="preserve">                    usw.</t>
  </si>
  <si>
    <t>Systemskizze,
eingefügt als eingebettetes Objekt --&gt;</t>
  </si>
  <si>
    <t>O-Krit.
erreichte Pkte</t>
  </si>
  <si>
    <t>O-Krit.
erreichte gewichtete Pkte</t>
  </si>
  <si>
    <t>Beurteilungsbegründung durch den Auftraggeber</t>
  </si>
  <si>
    <t>Kriterium</t>
  </si>
  <si>
    <t>Anforderungen</t>
  </si>
  <si>
    <t>Gewichtung</t>
  </si>
  <si>
    <t>B-Krit.
erreichte Punkte</t>
  </si>
  <si>
    <t>B-Krit.
erreichte gewichtete Punkte</t>
  </si>
  <si>
    <t>Projektleitung:
'Nachweis der Qualifikation
Bachelor oder Master in den Bereichen Medienmanagement, Marketing, Journalismus, Germanistik, Soziologie oder vergleichbare Abschlüsse</t>
  </si>
  <si>
    <t>Projektassistenz (Stellv. Projektleitung):
'Nachweis der Qualifikation
Bachelor oder abgeschlossene einschlägige Fachhochschulausbildung in den Bereichen Medienmanagement, Marketing, Journalismus, Germanistik, Soziologie oder vergleichbare Abschlüsse</t>
  </si>
  <si>
    <t>Projektleitung: 2 Referenzen
Projektassistenz/Stellv. Projektleitung: 1 Referenz
Projektmitarbeiter/innen: keine</t>
  </si>
  <si>
    <r>
      <rPr>
        <sz val="11"/>
        <rFont val="Arial Narrow"/>
        <family val="2"/>
      </rPr>
      <t xml:space="preserve">Projektleitung: 1 Referenz
Projektassistenz/Stellv. Projektleitung: 2 Referenzen
Projektmitarbeiter/innen: 1 Referenz
</t>
    </r>
  </si>
  <si>
    <r>
      <rPr>
        <sz val="11"/>
        <rFont val="Arial Narrow"/>
        <family val="2"/>
      </rPr>
      <t xml:space="preserve">Projektleitung: 2 Referenzen
Projektassistenz/Stellv. Projektleitung: 3 Referenzen
Projektmitarbeiter/innen: keine
</t>
    </r>
  </si>
  <si>
    <t xml:space="preserve">Qualifikation des Projektteamds und personenbezogene Referenzen </t>
  </si>
  <si>
    <t>Für den einzusetzenden Mitarbeiter wurden in den Referenzbögen in den Zeilen 3 - 5 (Referenzen) persönliche Angaben fixiert.  
[Ja/Nein]</t>
  </si>
  <si>
    <t>Die vom Bieter verbindlich benannten Mitarbeiter haben Erfahrungen und Kenntnisse im Projektmanagement
Der Gegenstand der Projekte muss in Bezug auf Komplexität und Umfang mit dem Ausschreibungsgegenstand vergleichbar sein.
Es wird der Durchschnitt gebildet.</t>
  </si>
  <si>
    <t>Die vom Bieter verbindlich benannten Mitarbeiter haben Erfahrungen und Kenntnisse in der Öffentlichkeitsarbeit, insbesondere bei der Erstellung von Online-Angeboten
Der Gegenstand der Projekte muss in Bezug auf Komplexität und Umfang mit dem Ausschreibungsgegenstand vergleichbar sein.
Es wird der Durchschnitt gebildet.</t>
  </si>
  <si>
    <t>Die vom Bieter verbindlich benannten Mitarbeiter haben Erfahrungen und Kenntnisse im Umgang mit SIXCMS oder vergleichbaren Content-Management-Lösungen
Der Gegenstand der Projekte muss in Bezug auf Komplexität und Umfang mit dem Ausschreibungsgegenstand vergleichbar sein.
Es wird der Durchschnitt gebildet.</t>
  </si>
  <si>
    <t>A/B</t>
  </si>
  <si>
    <t>Projektmitarbeiter/innen:
'Nachweis der Qualifikation
abgeschlossene Berufsausbildung oder nachgewiesene Kenntnisse/ Erfahrungen bzuw. Student/Studentin in einer Fachhochschul- oder Hochschulausbildung in den Bereichen Medienmanagement, Marketing,, Journalismus, Germanistik, Soziologie oder vergleichbar</t>
  </si>
  <si>
    <t>Die vom Bieter verbindlich benannten Mitarbeiter haben Erfahrungen und Kompetenzen im familienpolitischen Bereich und in der Zusammenarbeit mit familienunterstützenden Einrichtungen, sowie Kenntnisse von vorhandenen Netzwerken und Austauschformaten
Der Gegenstand der Projekte muss in Bezug auf Inhalt, Komplexität und Umfang mit dem Ausschreibungsgegenstand vergleichbar sein.
Es wird der Durchschnitt gebildet.</t>
  </si>
  <si>
    <r>
      <t xml:space="preserve">Anforderungen nach Projektrolle/ Mindestanzahl an Referenzen pro Rolle
</t>
    </r>
    <r>
      <rPr>
        <b/>
        <sz val="11"/>
        <color rgb="FFFF0000"/>
        <rFont val="Arial Narrow"/>
        <family val="2"/>
      </rPr>
      <t>Unterschreitung der Mindestzahl innerhalb der Rollen führt zum Ausschluss</t>
    </r>
  </si>
  <si>
    <t>Die Gesamtsumme für die Ausführung der Aufgaben darf die im Preisblatt genannten jährlichen Budgets (brutto, d.h. inklusive Mehrwertsteuer) nicht übersteigen</t>
  </si>
  <si>
    <r>
      <t xml:space="preserve">Mehr als 5 Referenzen: 5 Punkte 
5 Referenzen: 4 Punkte 
4 Referenzen: 3 Punkt
3 Referenzen: 2 Punkte
2 Referenzen: 1 Punkt
weniger als 2 Referenzen: 0 Punkte </t>
    </r>
    <r>
      <rPr>
        <sz val="11"/>
        <color rgb="FFFF0000"/>
        <rFont val="Arial Narrow"/>
        <family val="2"/>
      </rPr>
      <t>(Ausschluss)</t>
    </r>
  </si>
  <si>
    <r>
      <t>Mehr als 5 Referenzen: 5 Punkte 
5 Referenzen: 4 Punkte 
4 Referenzen: 3 Punkt
3 Referenzen: 2 Punkte
2 Referenzen: 1 Punkt
weniger als 2 Referenzen: 0 Punkte</t>
    </r>
    <r>
      <rPr>
        <sz val="11"/>
        <color rgb="FFFF0000"/>
        <rFont val="Arial Narrow"/>
        <family val="2"/>
      </rPr>
      <t xml:space="preserve"> (Ausschluss)</t>
    </r>
  </si>
  <si>
    <r>
      <t>Mehr als 5 Referenzen: 5 Punkte 
5 Referenzen: 4 Punkte 
4 Referenzen: 3 Punkt
3 Referenzen: 2 Punkte
2 Referenzen: 1 Punkt
weniger als 2 Referenzen: 0 Punkte</t>
    </r>
    <r>
      <rPr>
        <sz val="11"/>
        <color rgb="FFFF0000"/>
        <rFont val="Arial Narrow"/>
        <family val="2"/>
      </rPr>
      <t xml:space="preserve">  (Ausschluss)</t>
    </r>
  </si>
  <si>
    <r>
      <t xml:space="preserve">Mehr als 5 Referenzen: 5 Punkte 
5 Referenzen: 4 Punkte 
4 Referenzen: 3 Punkt
3 Referenzen: 2 Punkte
2 Referenzen: 1 Punkt
weniger als 2 Referenzen: 0 Punkte </t>
    </r>
    <r>
      <rPr>
        <sz val="11"/>
        <color rgb="FFFF0000"/>
        <rFont val="Arial Narrow"/>
        <family val="2"/>
      </rPr>
      <t xml:space="preserve"> (Ausschluss)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</si>
</sst>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 €&quot;"/>
    <numFmt numFmtId="165" formatCode="0.00000"/>
    <numFmt numFmtId="166" formatCode="[$-F800]dddd\,\ mmmm\ dd\,\ yyyy"/>
  </numFmts>
  <fonts count="52" x14ac:knownFonts="1">
    <font>
      <sz val="10"/>
      <name val="Arial"/>
      <family val="2"/>
    </font>
    <font>
      <sz val="11"/>
      <color theme="1"/>
      <name val="Calibri"/>
      <family val="2"/>
      <scheme val="minor"/>
    </font>
    <font>
      <b/>
      <sz val="20"/>
      <name val="Arial"/>
      <family val="2"/>
    </font>
    <font>
      <b/>
      <sz val="10"/>
      <name val="Arial"/>
      <family val="2"/>
    </font>
    <font>
      <sz val="10"/>
      <color indexed="10"/>
      <name val="Arial"/>
      <family val="2"/>
    </font>
    <font>
      <sz val="8"/>
      <color indexed="8"/>
      <name val="Tahoma"/>
      <family val="2"/>
    </font>
    <font>
      <u/>
      <sz val="10"/>
      <name val="Arial"/>
      <family val="2"/>
    </font>
    <font>
      <sz val="9"/>
      <color indexed="8"/>
      <name val="Tahoma"/>
      <family val="2"/>
    </font>
    <font>
      <sz val="10"/>
      <name val="Arial Narrow"/>
      <family val="2"/>
    </font>
    <font>
      <b/>
      <sz val="12"/>
      <name val="Arial"/>
      <family val="2"/>
    </font>
    <font>
      <sz val="11"/>
      <name val="Arial Narrow"/>
      <family val="2"/>
    </font>
    <font>
      <b/>
      <sz val="10"/>
      <name val="Arial Narrow"/>
      <family val="2"/>
    </font>
    <font>
      <b/>
      <sz val="9"/>
      <color indexed="8"/>
      <name val="Tahoma"/>
      <family val="2"/>
      <charset val="1"/>
    </font>
    <font>
      <sz val="11"/>
      <name val="Arial"/>
      <family val="2"/>
    </font>
    <font>
      <b/>
      <sz val="11"/>
      <name val="Arial"/>
      <family val="2"/>
    </font>
    <font>
      <b/>
      <u/>
      <sz val="9"/>
      <color indexed="8"/>
      <name val="Tahoma"/>
      <family val="2"/>
    </font>
    <font>
      <u/>
      <sz val="11"/>
      <name val="Arial"/>
      <family val="2"/>
    </font>
    <font>
      <sz val="11"/>
      <color indexed="8"/>
      <name val="Arial"/>
      <family val="2"/>
    </font>
    <font>
      <b/>
      <sz val="11"/>
      <color indexed="10"/>
      <name val="Arial"/>
      <family val="2"/>
    </font>
    <font>
      <i/>
      <sz val="11"/>
      <name val="Arial"/>
      <family val="2"/>
    </font>
    <font>
      <strike/>
      <sz val="11"/>
      <name val="Arial"/>
      <family val="2"/>
    </font>
    <font>
      <sz val="11"/>
      <color indexed="10"/>
      <name val="Arial"/>
      <family val="2"/>
    </font>
    <font>
      <sz val="11"/>
      <color indexed="30"/>
      <name val="Arial"/>
      <family val="2"/>
    </font>
    <font>
      <b/>
      <u/>
      <sz val="10"/>
      <name val="Arial"/>
      <family val="2"/>
    </font>
    <font>
      <b/>
      <sz val="14"/>
      <name val="Arial"/>
      <family val="2"/>
    </font>
    <font>
      <sz val="8"/>
      <name val="Arial"/>
      <family val="2"/>
    </font>
    <font>
      <b/>
      <sz val="8"/>
      <name val="Arial"/>
      <family val="2"/>
    </font>
    <font>
      <b/>
      <sz val="10"/>
      <color indexed="17"/>
      <name val="Arial"/>
      <family val="2"/>
    </font>
    <font>
      <b/>
      <u/>
      <sz val="12"/>
      <name val="Arial"/>
      <family val="2"/>
    </font>
    <font>
      <b/>
      <sz val="16"/>
      <name val="Arial"/>
      <family val="2"/>
    </font>
    <font>
      <b/>
      <i/>
      <sz val="8"/>
      <name val="Comic Sans MS"/>
      <family val="4"/>
    </font>
    <font>
      <sz val="16"/>
      <color indexed="17"/>
      <name val="Wingdings"/>
      <family val="2"/>
      <charset val="2"/>
    </font>
    <font>
      <i/>
      <sz val="8"/>
      <name val="Arial"/>
      <family val="2"/>
    </font>
    <font>
      <i/>
      <sz val="10"/>
      <name val="Arial"/>
      <family val="2"/>
    </font>
    <font>
      <b/>
      <sz val="10"/>
      <color indexed="12"/>
      <name val="Arial"/>
      <family val="2"/>
    </font>
    <font>
      <i/>
      <sz val="8"/>
      <color indexed="12"/>
      <name val="Arial"/>
      <family val="2"/>
    </font>
    <font>
      <sz val="16"/>
      <color indexed="10"/>
      <name val="Wingdings"/>
      <family val="2"/>
      <charset val="2"/>
    </font>
    <font>
      <b/>
      <sz val="10"/>
      <color indexed="10"/>
      <name val="Arial"/>
      <family val="2"/>
    </font>
    <font>
      <b/>
      <sz val="16"/>
      <color indexed="10"/>
      <name val="Arial"/>
      <family val="2"/>
    </font>
    <font>
      <sz val="16"/>
      <name val="Wingdings"/>
      <family val="2"/>
      <charset val="2"/>
    </font>
    <font>
      <i/>
      <sz val="9"/>
      <name val="Arial"/>
      <family val="2"/>
    </font>
    <font>
      <sz val="12"/>
      <name val="Arial"/>
      <family val="2"/>
    </font>
    <font>
      <b/>
      <sz val="11"/>
      <name val="Arial Narrow"/>
      <family val="2"/>
    </font>
    <font>
      <sz val="11"/>
      <color rgb="FF00B050"/>
      <name val="Arial"/>
      <family val="2"/>
    </font>
    <font>
      <b/>
      <sz val="12"/>
      <color rgb="FF29FF8A"/>
      <name val="Arial"/>
      <family val="2"/>
    </font>
    <font>
      <b/>
      <sz val="11"/>
      <color theme="1"/>
      <name val="Calibri"/>
      <family val="2"/>
      <scheme val="minor"/>
    </font>
    <font>
      <b/>
      <sz val="9"/>
      <name val="Tahoma"/>
      <family val="2"/>
    </font>
    <font>
      <sz val="10"/>
      <name val="Arial"/>
      <family val="2"/>
    </font>
    <font>
      <sz val="9"/>
      <color indexed="8"/>
      <name val="Tahoma"/>
      <family val="2"/>
      <charset val="1"/>
    </font>
    <font>
      <strike/>
      <sz val="11"/>
      <name val="Arial Narrow"/>
      <family val="2"/>
    </font>
    <font>
      <b/>
      <sz val="11"/>
      <color rgb="FFFF0000"/>
      <name val="Arial Narrow"/>
      <family val="2"/>
    </font>
    <font>
      <sz val="11"/>
      <color rgb="FFFF0000"/>
      <name val="Arial Narrow"/>
      <family val="2"/>
    </font>
  </fonts>
  <fills count="25">
    <fill>
      <patternFill patternType="none"/>
    </fill>
    <fill>
      <patternFill patternType="gray125"/>
    </fill>
    <fill>
      <patternFill patternType="solid">
        <fgColor theme="0"/>
        <bgColor indexed="64"/>
      </patternFill>
    </fill>
    <fill>
      <patternFill patternType="solid">
        <fgColor indexed="10"/>
        <bgColor indexed="64"/>
      </patternFill>
    </fill>
    <fill>
      <patternFill patternType="solid">
        <fgColor indexed="22"/>
        <bgColor indexed="64"/>
      </patternFill>
    </fill>
    <fill>
      <patternFill patternType="solid">
        <fgColor indexed="44"/>
        <bgColor indexed="64"/>
      </patternFill>
    </fill>
    <fill>
      <patternFill patternType="solid">
        <fgColor indexed="27"/>
        <bgColor indexed="64"/>
      </patternFill>
    </fill>
    <fill>
      <patternFill patternType="solid">
        <fgColor indexed="45"/>
        <bgColor indexed="64"/>
      </patternFill>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rgb="FFFFFFCC"/>
        <bgColor indexed="64"/>
      </patternFill>
    </fill>
    <fill>
      <patternFill patternType="solid">
        <fgColor theme="6" tint="0.79995117038483843"/>
        <bgColor indexed="64"/>
      </patternFill>
    </fill>
    <fill>
      <patternFill patternType="solid">
        <fgColor theme="0"/>
        <bgColor indexed="64"/>
      </patternFill>
    </fill>
    <fill>
      <patternFill patternType="solid">
        <fgColor rgb="FFFFFF00"/>
        <bgColor indexed="64"/>
      </patternFill>
    </fill>
    <fill>
      <patternFill patternType="solid">
        <fgColor rgb="FFC8C8C8"/>
        <bgColor indexed="64"/>
      </patternFill>
    </fill>
    <fill>
      <patternFill patternType="solid">
        <fgColor theme="8" tint="0.59996337778862885"/>
        <bgColor indexed="64"/>
      </patternFill>
    </fill>
    <fill>
      <patternFill patternType="solid">
        <fgColor rgb="FF00B0F0"/>
        <bgColor indexed="64"/>
      </patternFill>
    </fill>
    <fill>
      <patternFill patternType="solid">
        <fgColor rgb="FF2DC8FF"/>
        <bgColor indexed="64"/>
      </patternFill>
    </fill>
    <fill>
      <patternFill patternType="solid">
        <fgColor rgb="FFFF0000"/>
        <bgColor indexed="64"/>
      </patternFill>
    </fill>
    <fill>
      <patternFill patternType="solid">
        <fgColor rgb="FFFFFFFF"/>
        <bgColor indexed="64"/>
      </patternFill>
    </fill>
    <fill>
      <patternFill patternType="solid">
        <fgColor rgb="FF8BE1FF"/>
        <bgColor indexed="64"/>
      </patternFill>
    </fill>
    <fill>
      <patternFill patternType="solid">
        <fgColor theme="6" tint="0.39997558519241921"/>
        <bgColor indexed="64"/>
      </patternFill>
    </fill>
    <fill>
      <patternFill patternType="solid">
        <fgColor indexed="10"/>
        <bgColor indexed="64"/>
      </patternFill>
    </fill>
    <fill>
      <patternFill patternType="solid">
        <fgColor theme="2"/>
        <bgColor indexed="64"/>
      </patternFill>
    </fill>
  </fills>
  <borders count="9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hair">
        <color indexed="8"/>
      </bottom>
      <diagonal/>
    </border>
    <border>
      <left/>
      <right/>
      <top/>
      <bottom style="hair">
        <color indexed="8"/>
      </bottom>
      <diagonal/>
    </border>
    <border>
      <left style="thin">
        <color indexed="8"/>
      </left>
      <right/>
      <top/>
      <bottom style="hair">
        <color indexed="8"/>
      </bottom>
      <diagonal/>
    </border>
    <border>
      <left/>
      <right style="thin">
        <color indexed="8"/>
      </right>
      <top/>
      <bottom style="hair">
        <color indexed="8"/>
      </bottom>
      <diagonal/>
    </border>
    <border>
      <left style="thin">
        <color indexed="8"/>
      </left>
      <right style="thin">
        <color indexed="8"/>
      </right>
      <top style="hair">
        <color indexed="8"/>
      </top>
      <bottom/>
      <diagonal/>
    </border>
    <border>
      <left/>
      <right/>
      <top style="hair">
        <color indexed="8"/>
      </top>
      <bottom style="thin">
        <color indexed="8"/>
      </bottom>
      <diagonal/>
    </border>
    <border>
      <left style="thin">
        <color indexed="8"/>
      </left>
      <right/>
      <top style="hair">
        <color indexed="8"/>
      </top>
      <bottom style="thin">
        <color indexed="8"/>
      </bottom>
      <diagonal/>
    </border>
    <border>
      <left style="thin">
        <color indexed="8"/>
      </left>
      <right style="thin">
        <color indexed="8"/>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top/>
      <bottom/>
      <diagonal/>
    </border>
    <border>
      <left/>
      <right style="thin">
        <color indexed="8"/>
      </right>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bottom style="medium">
        <color indexed="8"/>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bottom style="thin">
        <color indexed="8"/>
      </bottom>
      <diagonal/>
    </border>
    <border>
      <left style="thin">
        <color indexed="8"/>
      </left>
      <right style="thin">
        <color indexed="8"/>
      </right>
      <top style="medium">
        <color indexed="8"/>
      </top>
      <bottom style="thin">
        <color indexed="8"/>
      </bottom>
      <diagonal/>
    </border>
    <border>
      <left style="medium">
        <color indexed="8"/>
      </left>
      <right style="medium">
        <color indexed="8"/>
      </right>
      <top style="thin">
        <color indexed="8"/>
      </top>
      <bottom style="thin">
        <color indexed="8"/>
      </bottom>
      <diagonal/>
    </border>
    <border>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style="thin">
        <color indexed="8"/>
      </top>
      <bottom style="thin">
        <color indexed="8"/>
      </bottom>
      <diagonal/>
    </border>
    <border>
      <left style="medium">
        <color indexed="8"/>
      </left>
      <right style="thin">
        <color indexed="8"/>
      </right>
      <top style="thin">
        <color indexed="8"/>
      </top>
      <bottom/>
      <diagonal/>
    </border>
    <border>
      <left style="medium">
        <color indexed="8"/>
      </left>
      <right style="medium">
        <color indexed="8"/>
      </right>
      <top style="thin">
        <color indexed="8"/>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thin">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right style="thin">
        <color indexed="8"/>
      </right>
      <top style="thin">
        <color indexed="8"/>
      </top>
      <bottom style="medium">
        <color indexed="8"/>
      </bottom>
      <diagonal/>
    </border>
    <border>
      <left style="medium">
        <color indexed="8"/>
      </left>
      <right style="medium">
        <color indexed="8"/>
      </right>
      <top style="medium">
        <color indexed="8"/>
      </top>
      <bottom/>
      <diagonal/>
    </border>
    <border>
      <left style="medium">
        <color indexed="8"/>
      </left>
      <right/>
      <top style="medium">
        <color indexed="8"/>
      </top>
      <bottom style="thin">
        <color indexed="8"/>
      </bottom>
      <diagonal/>
    </border>
    <border>
      <left style="medium">
        <color indexed="8"/>
      </left>
      <right/>
      <top style="thin">
        <color indexed="8"/>
      </top>
      <bottom style="medium">
        <color indexed="8"/>
      </bottom>
      <diagonal/>
    </border>
    <border>
      <left/>
      <right/>
      <top/>
      <bottom style="thin">
        <color auto="1"/>
      </bottom>
      <diagonal/>
    </border>
    <border>
      <left/>
      <right/>
      <top/>
      <bottom style="medium">
        <color auto="1"/>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style="medium">
        <color indexed="8"/>
      </left>
      <right style="medium">
        <color indexed="8"/>
      </right>
      <top/>
      <bottom style="medium">
        <color indexed="8"/>
      </bottom>
      <diagonal/>
    </border>
    <border>
      <left/>
      <right style="thin">
        <color indexed="8"/>
      </right>
      <top/>
      <bottom style="medium">
        <color indexed="8"/>
      </bottom>
      <diagonal/>
    </border>
    <border>
      <left/>
      <right/>
      <top style="thin">
        <color indexed="8"/>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thin">
        <color auto="1"/>
      </left>
      <right style="medium">
        <color auto="1"/>
      </right>
      <top style="thin">
        <color auto="1"/>
      </top>
      <bottom/>
      <diagonal/>
    </border>
    <border>
      <left style="medium">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s>
  <cellStyleXfs count="7">
    <xf numFmtId="0" fontId="0" fillId="0" borderId="0"/>
    <xf numFmtId="0" fontId="47" fillId="0" borderId="0" applyNumberFormat="0" applyFill="0" applyBorder="0" applyAlignment="0" applyProtection="0"/>
    <xf numFmtId="0" fontId="47" fillId="0" borderId="0"/>
    <xf numFmtId="9" fontId="47" fillId="0" borderId="0" applyFont="0" applyFill="0" applyBorder="0" applyAlignment="0" applyProtection="0"/>
    <xf numFmtId="0" fontId="47" fillId="0" borderId="0"/>
    <xf numFmtId="0" fontId="47" fillId="0" borderId="0"/>
    <xf numFmtId="0" fontId="1" fillId="0" borderId="0"/>
  </cellStyleXfs>
  <cellXfs count="480">
    <xf numFmtId="0" fontId="0" fillId="0" borderId="0" xfId="0"/>
    <xf numFmtId="2" fontId="42" fillId="24" borderId="72" xfId="5" quotePrefix="1" applyNumberFormat="1" applyFont="1" applyFill="1" applyBorder="1" applyAlignment="1">
      <alignment horizontal="left" vertical="top" wrapText="1"/>
    </xf>
    <xf numFmtId="0" fontId="2" fillId="3" borderId="0" xfId="0" applyFont="1" applyFill="1"/>
    <xf numFmtId="0" fontId="3" fillId="0" borderId="0" xfId="0" applyFont="1"/>
    <xf numFmtId="0" fontId="4" fillId="0" borderId="0" xfId="0" applyFont="1"/>
    <xf numFmtId="0" fontId="0" fillId="0" borderId="2" xfId="0" applyBorder="1"/>
    <xf numFmtId="0" fontId="6" fillId="0" borderId="2" xfId="0" applyFont="1" applyBorder="1" applyAlignment="1">
      <alignment horizontal="left" vertical="center" wrapText="1"/>
    </xf>
    <xf numFmtId="0" fontId="0" fillId="0" borderId="3" xfId="0" applyBorder="1"/>
    <xf numFmtId="0" fontId="0" fillId="0" borderId="2" xfId="0" applyBorder="1" applyAlignment="1">
      <alignment horizontal="center" vertical="center"/>
    </xf>
    <xf numFmtId="0" fontId="0" fillId="0" borderId="4" xfId="0" applyBorder="1"/>
    <xf numFmtId="0" fontId="6" fillId="0" borderId="5" xfId="0" applyFont="1" applyBorder="1" applyAlignment="1">
      <alignment horizontal="left" vertical="center" wrapText="1"/>
    </xf>
    <xf numFmtId="0" fontId="6" fillId="0" borderId="0" xfId="0" applyFont="1"/>
    <xf numFmtId="0" fontId="9" fillId="0" borderId="0" xfId="0" applyFont="1"/>
    <xf numFmtId="0" fontId="11" fillId="4" borderId="6" xfId="0" applyFont="1" applyFill="1" applyBorder="1" applyAlignment="1">
      <alignment wrapText="1"/>
    </xf>
    <xf numFmtId="0" fontId="11" fillId="4" borderId="7" xfId="0" applyFont="1" applyFill="1" applyBorder="1" applyAlignment="1">
      <alignment vertical="center" wrapText="1"/>
    </xf>
    <xf numFmtId="0" fontId="11" fillId="4" borderId="8" xfId="0" applyFont="1" applyFill="1" applyBorder="1" applyAlignment="1">
      <alignment vertical="center"/>
    </xf>
    <xf numFmtId="0" fontId="11" fillId="4" borderId="7" xfId="0" applyFont="1" applyFill="1" applyBorder="1" applyAlignment="1">
      <alignment vertical="center"/>
    </xf>
    <xf numFmtId="0" fontId="11" fillId="4" borderId="9" xfId="0" applyFont="1" applyFill="1" applyBorder="1" applyAlignment="1">
      <alignment horizontal="center" vertical="center" wrapText="1"/>
    </xf>
    <xf numFmtId="0" fontId="8" fillId="0" borderId="0" xfId="0" applyFont="1"/>
    <xf numFmtId="0" fontId="3" fillId="4" borderId="10" xfId="0" applyFont="1" applyFill="1" applyBorder="1"/>
    <xf numFmtId="0" fontId="3" fillId="4" borderId="11" xfId="0" applyFont="1" applyFill="1" applyBorder="1"/>
    <xf numFmtId="0" fontId="3" fillId="4" borderId="4" xfId="0" applyFont="1" applyFill="1" applyBorder="1"/>
    <xf numFmtId="0" fontId="3" fillId="4" borderId="10" xfId="0" applyFont="1" applyFill="1" applyBorder="1" applyAlignment="1">
      <alignment horizontal="center"/>
    </xf>
    <xf numFmtId="0" fontId="3" fillId="4" borderId="11" xfId="0" applyFont="1" applyFill="1" applyBorder="1" applyAlignment="1">
      <alignment horizontal="center"/>
    </xf>
    <xf numFmtId="0" fontId="3" fillId="4" borderId="12" xfId="0" applyFont="1" applyFill="1" applyBorder="1" applyAlignment="1">
      <alignment horizontal="center"/>
    </xf>
    <xf numFmtId="0" fontId="0" fillId="0" borderId="8" xfId="0" applyBorder="1"/>
    <xf numFmtId="0" fontId="13" fillId="5" borderId="11" xfId="0" applyFont="1" applyFill="1" applyBorder="1" applyAlignment="1">
      <alignment horizontal="left" vertical="center" indent="1"/>
    </xf>
    <xf numFmtId="0" fontId="14"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xf numFmtId="0" fontId="13" fillId="6" borderId="9" xfId="0" applyFont="1" applyFill="1" applyBorder="1" applyAlignment="1">
      <alignment vertical="center"/>
    </xf>
    <xf numFmtId="0" fontId="13" fillId="0" borderId="9" xfId="0" applyFont="1" applyBorder="1"/>
    <xf numFmtId="0" fontId="13" fillId="0" borderId="3" xfId="0" applyFont="1" applyBorder="1" applyAlignment="1">
      <alignment horizontal="center" vertical="center"/>
    </xf>
    <xf numFmtId="0" fontId="13" fillId="0" borderId="9" xfId="0" applyFont="1" applyBorder="1" applyAlignment="1">
      <alignment horizontal="center" vertical="center"/>
    </xf>
    <xf numFmtId="0" fontId="13" fillId="0" borderId="13" xfId="0" applyFont="1" applyBorder="1" applyAlignment="1">
      <alignment horizontal="center" vertical="center"/>
    </xf>
    <xf numFmtId="0" fontId="13" fillId="0" borderId="2" xfId="0" applyFont="1" applyBorder="1" applyAlignment="1">
      <alignment horizontal="center"/>
    </xf>
    <xf numFmtId="0" fontId="13" fillId="7" borderId="3" xfId="0" applyFont="1" applyFill="1" applyBorder="1" applyAlignment="1">
      <alignment wrapText="1"/>
    </xf>
    <xf numFmtId="0" fontId="13" fillId="7" borderId="2" xfId="0" applyFont="1" applyFill="1" applyBorder="1" applyAlignment="1">
      <alignment horizontal="center" vertical="center"/>
    </xf>
    <xf numFmtId="0" fontId="13" fillId="7" borderId="2" xfId="0" applyFont="1" applyFill="1" applyBorder="1" applyAlignment="1">
      <alignment vertical="center" wrapText="1"/>
    </xf>
    <xf numFmtId="0" fontId="13" fillId="0" borderId="3" xfId="0" applyFont="1" applyBorder="1" applyAlignment="1">
      <alignment vertical="center" wrapText="1"/>
    </xf>
    <xf numFmtId="0" fontId="13" fillId="8" borderId="3" xfId="0" applyFont="1" applyFill="1" applyBorder="1" applyAlignment="1">
      <alignment horizontal="center" vertical="center"/>
    </xf>
    <xf numFmtId="0" fontId="13" fillId="0" borderId="4" xfId="0" applyFont="1" applyBorder="1" applyAlignment="1">
      <alignment horizontal="center" vertical="center"/>
    </xf>
    <xf numFmtId="0" fontId="13" fillId="0" borderId="10" xfId="0" applyFont="1" applyBorder="1"/>
    <xf numFmtId="0" fontId="13" fillId="0" borderId="11" xfId="0" applyFont="1" applyBorder="1"/>
    <xf numFmtId="0" fontId="13" fillId="0" borderId="10" xfId="0" applyFont="1" applyBorder="1" applyAlignment="1">
      <alignment vertical="center" wrapText="1"/>
    </xf>
    <xf numFmtId="0" fontId="13" fillId="0" borderId="10" xfId="0" applyFont="1" applyBorder="1" applyAlignment="1">
      <alignment horizontal="center" vertical="center"/>
    </xf>
    <xf numFmtId="0" fontId="6" fillId="0" borderId="4" xfId="0" applyFont="1" applyBorder="1" applyAlignment="1">
      <alignment horizontal="left" vertical="center" wrapText="1"/>
    </xf>
    <xf numFmtId="0" fontId="13" fillId="8" borderId="11" xfId="0" applyFont="1" applyFill="1" applyBorder="1" applyAlignment="1">
      <alignment horizontal="center" vertical="center"/>
    </xf>
    <xf numFmtId="0" fontId="13" fillId="7" borderId="10" xfId="0" applyFont="1" applyFill="1" applyBorder="1" applyAlignment="1">
      <alignment vertical="center" wrapText="1"/>
    </xf>
    <xf numFmtId="0" fontId="13" fillId="7" borderId="4" xfId="0" applyFont="1" applyFill="1" applyBorder="1" applyAlignment="1">
      <alignment horizontal="center" vertical="center"/>
    </xf>
    <xf numFmtId="0" fontId="0" fillId="0" borderId="11" xfId="0" applyBorder="1"/>
    <xf numFmtId="0" fontId="13" fillId="8" borderId="2" xfId="0" applyFont="1" applyFill="1" applyBorder="1" applyAlignment="1">
      <alignment horizontal="center" vertical="center"/>
    </xf>
    <xf numFmtId="0" fontId="13" fillId="0" borderId="14" xfId="0" applyFont="1" applyBorder="1" applyAlignment="1">
      <alignment horizontal="center" vertical="center"/>
    </xf>
    <xf numFmtId="0" fontId="13" fillId="0" borderId="15" xfId="0" applyFont="1" applyBorder="1"/>
    <xf numFmtId="0" fontId="13" fillId="0" borderId="16" xfId="0" applyFont="1" applyBorder="1" applyAlignment="1">
      <alignment vertical="center" wrapText="1"/>
    </xf>
    <xf numFmtId="0" fontId="13" fillId="0" borderId="16" xfId="0" applyFont="1" applyBorder="1" applyAlignment="1">
      <alignment horizontal="center" vertical="center"/>
    </xf>
    <xf numFmtId="0" fontId="13" fillId="0" borderId="15" xfId="0" applyFont="1" applyBorder="1" applyAlignment="1">
      <alignment horizontal="center" vertical="center"/>
    </xf>
    <xf numFmtId="0" fontId="13" fillId="0" borderId="17" xfId="0" applyFont="1" applyBorder="1" applyAlignment="1">
      <alignment horizontal="center" vertical="center"/>
    </xf>
    <xf numFmtId="0" fontId="6" fillId="0" borderId="14" xfId="0" applyFont="1" applyBorder="1" applyAlignment="1">
      <alignment horizontal="left" vertical="center" wrapText="1"/>
    </xf>
    <xf numFmtId="0" fontId="13" fillId="8" borderId="14" xfId="0" applyFont="1" applyFill="1" applyBorder="1" applyAlignment="1">
      <alignment horizontal="center" vertical="center"/>
    </xf>
    <xf numFmtId="0" fontId="13" fillId="7" borderId="3" xfId="0" applyFont="1" applyFill="1" applyBorder="1" applyAlignment="1">
      <alignment vertical="center" wrapText="1"/>
    </xf>
    <xf numFmtId="0" fontId="13" fillId="0" borderId="18" xfId="0" applyFont="1" applyBorder="1" applyAlignment="1">
      <alignment horizontal="center" vertical="center"/>
    </xf>
    <xf numFmtId="0" fontId="13" fillId="0" borderId="19" xfId="0" applyFont="1" applyBorder="1"/>
    <xf numFmtId="0" fontId="16" fillId="0" borderId="20" xfId="0" applyFont="1" applyBorder="1" applyAlignment="1">
      <alignment vertical="center" wrapText="1"/>
    </xf>
    <xf numFmtId="0" fontId="13" fillId="0" borderId="21" xfId="0" applyFont="1" applyBorder="1" applyAlignment="1">
      <alignment horizontal="center" vertical="center"/>
    </xf>
    <xf numFmtId="0" fontId="13" fillId="0" borderId="20" xfId="0" applyFont="1" applyBorder="1" applyAlignment="1">
      <alignment horizontal="center" vertical="center"/>
    </xf>
    <xf numFmtId="0" fontId="13" fillId="0" borderId="19" xfId="0" applyFont="1" applyBorder="1" applyAlignment="1">
      <alignment horizontal="center" vertical="center"/>
    </xf>
    <xf numFmtId="0" fontId="13" fillId="0" borderId="22" xfId="0" applyFont="1" applyBorder="1" applyAlignment="1">
      <alignment horizontal="center" vertical="center"/>
    </xf>
    <xf numFmtId="0" fontId="13" fillId="8" borderId="21" xfId="0" applyFont="1" applyFill="1" applyBorder="1" applyAlignment="1">
      <alignment horizontal="center" vertical="center"/>
    </xf>
    <xf numFmtId="0" fontId="13" fillId="0" borderId="2" xfId="0" applyFont="1" applyBorder="1"/>
    <xf numFmtId="0" fontId="13" fillId="7" borderId="2" xfId="0" applyFont="1" applyFill="1" applyBorder="1" applyAlignment="1">
      <alignment horizontal="center" vertical="center" wrapText="1"/>
    </xf>
    <xf numFmtId="0" fontId="13" fillId="0" borderId="5" xfId="0" applyFont="1" applyBorder="1" applyAlignment="1">
      <alignment horizontal="center" vertical="center"/>
    </xf>
    <xf numFmtId="0" fontId="13" fillId="0" borderId="0" xfId="0" applyFont="1"/>
    <xf numFmtId="0" fontId="13" fillId="7" borderId="4" xfId="0" applyFont="1" applyFill="1" applyBorder="1" applyAlignment="1">
      <alignment horizontal="center" vertical="center" wrapText="1"/>
    </xf>
    <xf numFmtId="0" fontId="13" fillId="5" borderId="13" xfId="0" applyFont="1" applyFill="1" applyBorder="1" applyAlignment="1">
      <alignment horizontal="left" vertical="center" indent="1"/>
    </xf>
    <xf numFmtId="0" fontId="14" fillId="0" borderId="3" xfId="0" applyFont="1" applyBorder="1" applyAlignment="1">
      <alignment horizontal="center" vertical="center"/>
    </xf>
    <xf numFmtId="0" fontId="13" fillId="6" borderId="9" xfId="0" applyFont="1" applyFill="1" applyBorder="1"/>
    <xf numFmtId="0" fontId="13" fillId="0" borderId="2" xfId="0" applyFont="1" applyBorder="1" applyAlignment="1">
      <alignment horizontal="left" vertical="center"/>
    </xf>
    <xf numFmtId="0" fontId="13" fillId="0" borderId="9" xfId="0" applyFont="1" applyBorder="1" applyAlignment="1">
      <alignment horizontal="center"/>
    </xf>
    <xf numFmtId="0" fontId="13" fillId="0" borderId="13" xfId="0" applyFont="1" applyBorder="1" applyAlignment="1">
      <alignment horizontal="center"/>
    </xf>
    <xf numFmtId="0" fontId="13" fillId="7" borderId="2" xfId="0" applyFont="1" applyFill="1" applyBorder="1" applyAlignment="1" applyProtection="1">
      <alignment vertical="center" wrapText="1"/>
      <protection locked="0"/>
    </xf>
    <xf numFmtId="0" fontId="13" fillId="7" borderId="11" xfId="0" applyFont="1" applyFill="1" applyBorder="1" applyAlignment="1">
      <alignment horizontal="center" vertical="center"/>
    </xf>
    <xf numFmtId="0" fontId="13" fillId="7" borderId="3" xfId="0" applyFont="1" applyFill="1" applyBorder="1" applyAlignment="1">
      <alignment horizontal="center" vertical="center"/>
    </xf>
    <xf numFmtId="0" fontId="13" fillId="0" borderId="2" xfId="0" applyFont="1" applyBorder="1" applyAlignment="1">
      <alignment vertical="center" wrapText="1"/>
    </xf>
    <xf numFmtId="0" fontId="13" fillId="0" borderId="11" xfId="0" applyFont="1" applyBorder="1" applyAlignment="1">
      <alignment horizontal="center" vertical="center" wrapText="1"/>
    </xf>
    <xf numFmtId="0" fontId="13" fillId="8" borderId="10" xfId="0" applyFont="1" applyFill="1" applyBorder="1" applyAlignment="1">
      <alignment horizontal="center" vertical="center"/>
    </xf>
    <xf numFmtId="0" fontId="13" fillId="0" borderId="4" xfId="0" applyFont="1" applyBorder="1" applyAlignment="1">
      <alignment horizontal="center" vertical="center" wrapText="1"/>
    </xf>
    <xf numFmtId="0" fontId="13" fillId="0" borderId="2" xfId="0" applyFont="1" applyBorder="1" applyAlignment="1">
      <alignment horizontal="center" vertical="center" wrapText="1"/>
    </xf>
    <xf numFmtId="0" fontId="13" fillId="6" borderId="11" xfId="0" applyFont="1" applyFill="1" applyBorder="1" applyAlignment="1">
      <alignment vertical="center"/>
    </xf>
    <xf numFmtId="0" fontId="13" fillId="6" borderId="11" xfId="0" applyFont="1" applyFill="1" applyBorder="1"/>
    <xf numFmtId="0" fontId="16" fillId="0" borderId="3" xfId="0" applyFont="1" applyBorder="1" applyAlignment="1">
      <alignment horizontal="center" vertical="center"/>
    </xf>
    <xf numFmtId="0" fontId="16" fillId="0" borderId="9" xfId="0" applyFont="1" applyBorder="1" applyAlignment="1">
      <alignment horizontal="center" vertical="center"/>
    </xf>
    <xf numFmtId="0" fontId="13" fillId="0" borderId="12" xfId="0" applyFont="1" applyBorder="1" applyAlignment="1">
      <alignment horizontal="center" vertical="center" wrapText="1"/>
    </xf>
    <xf numFmtId="0" fontId="13" fillId="0" borderId="23" xfId="0" applyFont="1" applyBorder="1" applyAlignment="1">
      <alignment horizontal="center" vertical="center"/>
    </xf>
    <xf numFmtId="0" fontId="13" fillId="0" borderId="0" xfId="0" applyFont="1" applyAlignment="1">
      <alignment horizontal="center" vertical="center"/>
    </xf>
    <xf numFmtId="0" fontId="13" fillId="0" borderId="24" xfId="0" applyFont="1" applyBorder="1" applyAlignment="1">
      <alignment horizontal="center" vertical="center"/>
    </xf>
    <xf numFmtId="0" fontId="13" fillId="0" borderId="13" xfId="0" applyFont="1" applyBorder="1"/>
    <xf numFmtId="0" fontId="13" fillId="7" borderId="9" xfId="0" applyFont="1" applyFill="1" applyBorder="1" applyAlignment="1">
      <alignment horizontal="center" vertical="center"/>
    </xf>
    <xf numFmtId="0" fontId="6" fillId="0" borderId="9" xfId="0" applyFont="1" applyBorder="1" applyAlignment="1">
      <alignment horizontal="left" vertical="center" wrapText="1"/>
    </xf>
    <xf numFmtId="0" fontId="13" fillId="0" borderId="23" xfId="0" applyFont="1" applyBorder="1" applyAlignment="1">
      <alignment vertical="center" wrapText="1"/>
    </xf>
    <xf numFmtId="0" fontId="13" fillId="8" borderId="23" xfId="0" applyFont="1" applyFill="1" applyBorder="1" applyAlignment="1">
      <alignment horizontal="center" vertical="center"/>
    </xf>
    <xf numFmtId="0" fontId="0" fillId="0" borderId="0" xfId="0" applyAlignment="1">
      <alignment horizontal="right"/>
    </xf>
    <xf numFmtId="3" fontId="14" fillId="0" borderId="0" xfId="0" applyNumberFormat="1" applyFont="1" applyAlignment="1">
      <alignment horizontal="center" vertical="center"/>
    </xf>
    <xf numFmtId="0" fontId="0" fillId="0" borderId="0" xfId="0" applyAlignment="1">
      <alignment horizontal="center" vertical="center"/>
    </xf>
    <xf numFmtId="0" fontId="23" fillId="0" borderId="0" xfId="0" applyFont="1"/>
    <xf numFmtId="0" fontId="0" fillId="7" borderId="0" xfId="0" applyFill="1"/>
    <xf numFmtId="0" fontId="0" fillId="4" borderId="0" xfId="0" applyFill="1"/>
    <xf numFmtId="0" fontId="0" fillId="4" borderId="25" xfId="0" applyFill="1" applyBorder="1"/>
    <xf numFmtId="0" fontId="0" fillId="4" borderId="26" xfId="0" applyFill="1" applyBorder="1"/>
    <xf numFmtId="0" fontId="0" fillId="4" borderId="27" xfId="0" applyFill="1" applyBorder="1"/>
    <xf numFmtId="0" fontId="24" fillId="4" borderId="28" xfId="0" applyFont="1" applyFill="1" applyBorder="1"/>
    <xf numFmtId="0" fontId="0" fillId="4" borderId="29" xfId="0" applyFill="1" applyBorder="1"/>
    <xf numFmtId="0" fontId="0" fillId="4" borderId="28" xfId="0" applyFill="1" applyBorder="1"/>
    <xf numFmtId="0" fontId="3" fillId="4" borderId="30" xfId="0" applyFont="1" applyFill="1" applyBorder="1"/>
    <xf numFmtId="0" fontId="0" fillId="0" borderId="31" xfId="0" applyBorder="1"/>
    <xf numFmtId="0" fontId="0" fillId="4" borderId="32" xfId="0" applyFill="1" applyBorder="1"/>
    <xf numFmtId="0" fontId="0" fillId="9" borderId="33" xfId="0" applyFill="1" applyBorder="1"/>
    <xf numFmtId="1" fontId="3" fillId="8" borderId="34" xfId="0" applyNumberFormat="1" applyFont="1" applyFill="1" applyBorder="1" applyAlignment="1">
      <alignment horizontal="left" vertical="center" wrapText="1"/>
    </xf>
    <xf numFmtId="1" fontId="3" fillId="10" borderId="35" xfId="0" applyNumberFormat="1" applyFont="1" applyFill="1" applyBorder="1" applyAlignment="1">
      <alignment horizontal="center" vertical="center" wrapText="1"/>
    </xf>
    <xf numFmtId="1" fontId="0" fillId="4" borderId="0" xfId="0" applyNumberFormat="1" applyFill="1" applyAlignment="1">
      <alignment vertical="center"/>
    </xf>
    <xf numFmtId="0" fontId="0" fillId="4" borderId="0" xfId="0" applyFill="1" applyAlignment="1">
      <alignment vertical="center"/>
    </xf>
    <xf numFmtId="0" fontId="0" fillId="4" borderId="29" xfId="0" applyFill="1" applyBorder="1" applyAlignment="1">
      <alignment vertical="center"/>
    </xf>
    <xf numFmtId="0" fontId="0" fillId="10" borderId="35" xfId="0" applyFill="1" applyBorder="1" applyAlignment="1">
      <alignment horizontal="center" vertical="center"/>
    </xf>
    <xf numFmtId="0" fontId="0" fillId="4" borderId="25" xfId="0" applyFill="1" applyBorder="1" applyAlignment="1">
      <alignment vertical="center"/>
    </xf>
    <xf numFmtId="0" fontId="0" fillId="4" borderId="36" xfId="0" applyFill="1" applyBorder="1" applyAlignment="1">
      <alignment vertical="center"/>
    </xf>
    <xf numFmtId="0" fontId="3" fillId="8" borderId="34" xfId="0" applyFont="1" applyFill="1" applyBorder="1" applyAlignment="1">
      <alignment vertical="center"/>
    </xf>
    <xf numFmtId="0" fontId="0" fillId="8" borderId="34" xfId="0" applyFill="1" applyBorder="1" applyAlignment="1">
      <alignment vertical="center"/>
    </xf>
    <xf numFmtId="0" fontId="3" fillId="8" borderId="37" xfId="0" applyFont="1" applyFill="1" applyBorder="1" applyAlignment="1">
      <alignment horizontal="center" vertical="center"/>
    </xf>
    <xf numFmtId="0" fontId="3" fillId="8" borderId="38" xfId="0" applyFont="1" applyFill="1" applyBorder="1" applyAlignment="1">
      <alignment horizontal="center" vertical="center"/>
    </xf>
    <xf numFmtId="0" fontId="3" fillId="8" borderId="39" xfId="0" applyFont="1" applyFill="1" applyBorder="1" applyAlignment="1">
      <alignment horizontal="center" vertical="center"/>
    </xf>
    <xf numFmtId="0" fontId="3" fillId="8" borderId="40" xfId="0" applyFont="1" applyFill="1" applyBorder="1" applyAlignment="1">
      <alignment vertical="center"/>
    </xf>
    <xf numFmtId="0" fontId="0" fillId="8" borderId="41" xfId="0" applyFill="1" applyBorder="1" applyAlignment="1">
      <alignment vertical="center"/>
    </xf>
    <xf numFmtId="3" fontId="0" fillId="10" borderId="12" xfId="0" applyNumberFormat="1" applyFill="1" applyBorder="1" applyAlignment="1">
      <alignment horizontal="center" vertical="center"/>
    </xf>
    <xf numFmtId="3" fontId="0" fillId="10" borderId="42" xfId="0" applyNumberFormat="1" applyFill="1" applyBorder="1" applyAlignment="1">
      <alignment horizontal="center" vertical="center"/>
    </xf>
    <xf numFmtId="3" fontId="0" fillId="10" borderId="31" xfId="0" applyNumberFormat="1" applyFill="1" applyBorder="1" applyAlignment="1">
      <alignment horizontal="center" vertical="center"/>
    </xf>
    <xf numFmtId="0" fontId="3" fillId="8" borderId="43" xfId="0" applyFont="1" applyFill="1" applyBorder="1" applyAlignment="1">
      <alignment vertical="center"/>
    </xf>
    <xf numFmtId="0" fontId="0" fillId="8" borderId="43" xfId="0" applyFill="1" applyBorder="1" applyAlignment="1">
      <alignment vertical="center"/>
    </xf>
    <xf numFmtId="164" fontId="0" fillId="10" borderId="44" xfId="0" applyNumberFormat="1" applyFill="1" applyBorder="1" applyAlignment="1">
      <alignment horizontal="center" vertical="center"/>
    </xf>
    <xf numFmtId="164" fontId="0" fillId="10" borderId="8" xfId="0" applyNumberFormat="1" applyFill="1" applyBorder="1" applyAlignment="1">
      <alignment horizontal="center" vertical="center"/>
    </xf>
    <xf numFmtId="164" fontId="0" fillId="10" borderId="45" xfId="0" applyNumberFormat="1" applyFill="1" applyBorder="1" applyAlignment="1">
      <alignment horizontal="center" vertical="center"/>
    </xf>
    <xf numFmtId="0" fontId="3" fillId="8" borderId="43" xfId="0" applyFont="1" applyFill="1" applyBorder="1" applyAlignment="1">
      <alignment vertical="center" wrapText="1"/>
    </xf>
    <xf numFmtId="0" fontId="0" fillId="8" borderId="46" xfId="0" applyFill="1" applyBorder="1" applyAlignment="1">
      <alignment vertical="center" wrapText="1"/>
    </xf>
    <xf numFmtId="165" fontId="0" fillId="9" borderId="47" xfId="0" applyNumberFormat="1" applyFill="1" applyBorder="1" applyAlignment="1">
      <alignment horizontal="center" vertical="center"/>
    </xf>
    <xf numFmtId="165" fontId="0" fillId="9" borderId="8" xfId="0" applyNumberFormat="1" applyFill="1" applyBorder="1" applyAlignment="1">
      <alignment horizontal="center" vertical="center"/>
    </xf>
    <xf numFmtId="165" fontId="0" fillId="9" borderId="45" xfId="0" applyNumberFormat="1" applyFill="1" applyBorder="1" applyAlignment="1">
      <alignment horizontal="center" vertical="center"/>
    </xf>
    <xf numFmtId="0" fontId="3" fillId="8" borderId="48" xfId="0" applyFont="1" applyFill="1" applyBorder="1" applyAlignment="1">
      <alignment vertical="center" wrapText="1"/>
    </xf>
    <xf numFmtId="3" fontId="0" fillId="10" borderId="48" xfId="0" applyNumberFormat="1" applyFill="1" applyBorder="1" applyAlignment="1">
      <alignment horizontal="center" vertical="center" wrapText="1"/>
    </xf>
    <xf numFmtId="1" fontId="3" fillId="9" borderId="34" xfId="0" applyNumberFormat="1" applyFont="1" applyFill="1" applyBorder="1" applyAlignment="1">
      <alignment horizontal="center" vertical="center"/>
    </xf>
    <xf numFmtId="0" fontId="3" fillId="4" borderId="25" xfId="0" applyFont="1" applyFill="1" applyBorder="1" applyAlignment="1">
      <alignment vertical="center"/>
    </xf>
    <xf numFmtId="0" fontId="3" fillId="8" borderId="34" xfId="0" applyFont="1" applyFill="1" applyBorder="1" applyAlignment="1">
      <alignment vertical="center" wrapText="1"/>
    </xf>
    <xf numFmtId="0" fontId="3" fillId="9" borderId="37" xfId="0" applyFont="1" applyFill="1" applyBorder="1" applyAlignment="1">
      <alignment horizontal="center" vertical="center"/>
    </xf>
    <xf numFmtId="0" fontId="3" fillId="9" borderId="38" xfId="0" applyFont="1" applyFill="1" applyBorder="1" applyAlignment="1">
      <alignment horizontal="center" vertical="center"/>
    </xf>
    <xf numFmtId="0" fontId="3" fillId="4" borderId="0" xfId="0" applyFont="1" applyFill="1" applyAlignment="1">
      <alignment vertical="center"/>
    </xf>
    <xf numFmtId="0" fontId="25" fillId="4" borderId="36" xfId="0" applyFont="1" applyFill="1" applyBorder="1" applyAlignment="1">
      <alignment wrapText="1"/>
    </xf>
    <xf numFmtId="0" fontId="0" fillId="4" borderId="49" xfId="0" applyFill="1" applyBorder="1"/>
    <xf numFmtId="0" fontId="0" fillId="4" borderId="50" xfId="0" applyFill="1" applyBorder="1"/>
    <xf numFmtId="0" fontId="25" fillId="4" borderId="0" xfId="0" applyFont="1" applyFill="1"/>
    <xf numFmtId="0" fontId="0" fillId="4" borderId="36" xfId="0" applyFill="1" applyBorder="1"/>
    <xf numFmtId="0" fontId="3" fillId="4" borderId="51" xfId="0" applyFont="1" applyFill="1" applyBorder="1" applyAlignment="1">
      <alignment horizontal="center" vertical="center"/>
    </xf>
    <xf numFmtId="0" fontId="3" fillId="4" borderId="0" xfId="0" applyFont="1" applyFill="1" applyAlignment="1">
      <alignment horizontal="center" vertical="center"/>
    </xf>
    <xf numFmtId="0" fontId="3" fillId="10" borderId="35" xfId="0" applyFont="1" applyFill="1" applyBorder="1" applyAlignment="1">
      <alignment horizontal="center" vertical="center"/>
    </xf>
    <xf numFmtId="0" fontId="3" fillId="8" borderId="51" xfId="0" applyFont="1" applyFill="1" applyBorder="1" applyAlignment="1">
      <alignment vertical="center" wrapText="1"/>
    </xf>
    <xf numFmtId="1" fontId="0" fillId="9" borderId="51" xfId="0" applyNumberFormat="1" applyFill="1" applyBorder="1" applyAlignment="1">
      <alignment horizontal="center" vertical="center"/>
    </xf>
    <xf numFmtId="1" fontId="0" fillId="8" borderId="52" xfId="0" applyNumberFormat="1" applyFill="1" applyBorder="1" applyAlignment="1">
      <alignment horizontal="center" vertical="center"/>
    </xf>
    <xf numFmtId="1" fontId="0" fillId="9" borderId="35" xfId="0" applyNumberFormat="1" applyFill="1" applyBorder="1" applyAlignment="1">
      <alignment horizontal="center" vertical="center"/>
    </xf>
    <xf numFmtId="3" fontId="0" fillId="10" borderId="53" xfId="0" applyNumberFormat="1" applyFill="1" applyBorder="1" applyAlignment="1">
      <alignment horizontal="center" vertical="center"/>
    </xf>
    <xf numFmtId="164" fontId="0" fillId="10" borderId="13" xfId="0" applyNumberFormat="1" applyFill="1" applyBorder="1" applyAlignment="1">
      <alignment horizontal="center" vertical="center"/>
    </xf>
    <xf numFmtId="164" fontId="0" fillId="10" borderId="2" xfId="0" applyNumberFormat="1" applyFill="1" applyBorder="1" applyAlignment="1">
      <alignment horizontal="center" vertical="center"/>
    </xf>
    <xf numFmtId="164" fontId="0" fillId="10" borderId="54" xfId="0" applyNumberFormat="1" applyFill="1" applyBorder="1" applyAlignment="1">
      <alignment horizontal="center" vertical="center"/>
    </xf>
    <xf numFmtId="0" fontId="0" fillId="8" borderId="43" xfId="0" applyFill="1" applyBorder="1" applyAlignment="1">
      <alignment vertical="center" wrapText="1"/>
    </xf>
    <xf numFmtId="165" fontId="0" fillId="9" borderId="13" xfId="0" applyNumberFormat="1" applyFill="1" applyBorder="1" applyAlignment="1">
      <alignment horizontal="center" vertical="center"/>
    </xf>
    <xf numFmtId="165" fontId="0" fillId="9" borderId="2" xfId="0" applyNumberFormat="1" applyFill="1" applyBorder="1" applyAlignment="1">
      <alignment horizontal="center" vertical="center"/>
    </xf>
    <xf numFmtId="165" fontId="0" fillId="9" borderId="55" xfId="0" applyNumberFormat="1" applyFill="1" applyBorder="1" applyAlignment="1">
      <alignment horizontal="center" vertical="center"/>
    </xf>
    <xf numFmtId="165" fontId="0" fillId="9" borderId="56" xfId="0" applyNumberFormat="1" applyFill="1" applyBorder="1" applyAlignment="1">
      <alignment horizontal="center" vertical="center"/>
    </xf>
    <xf numFmtId="165" fontId="0" fillId="9" borderId="33" xfId="0" applyNumberFormat="1" applyFill="1" applyBorder="1" applyAlignment="1">
      <alignment horizontal="center" vertical="center"/>
    </xf>
    <xf numFmtId="3" fontId="0" fillId="4" borderId="0" xfId="0" applyNumberFormat="1" applyFill="1" applyAlignment="1">
      <alignment vertical="center"/>
    </xf>
    <xf numFmtId="3" fontId="0" fillId="4" borderId="29" xfId="0" applyNumberFormat="1" applyFill="1" applyBorder="1" applyAlignment="1">
      <alignment vertical="center"/>
    </xf>
    <xf numFmtId="0" fontId="3" fillId="8" borderId="25" xfId="0" applyFont="1" applyFill="1" applyBorder="1" applyAlignment="1">
      <alignment vertical="center" wrapText="1"/>
    </xf>
    <xf numFmtId="0" fontId="0" fillId="8" borderId="57" xfId="0" applyFill="1" applyBorder="1" applyAlignment="1">
      <alignment vertical="center" wrapText="1"/>
    </xf>
    <xf numFmtId="0" fontId="0" fillId="9" borderId="25" xfId="0" applyFill="1" applyBorder="1" applyAlignment="1">
      <alignment horizontal="center" vertical="center" wrapText="1"/>
    </xf>
    <xf numFmtId="0" fontId="0" fillId="9" borderId="57" xfId="0" applyFill="1" applyBorder="1" applyAlignment="1">
      <alignment horizontal="center" vertical="center" wrapText="1"/>
    </xf>
    <xf numFmtId="0" fontId="0" fillId="9" borderId="27" xfId="0" applyFill="1" applyBorder="1" applyAlignment="1">
      <alignment horizontal="center" vertical="center" wrapText="1"/>
    </xf>
    <xf numFmtId="0" fontId="0" fillId="4" borderId="0" xfId="0" applyFill="1" applyAlignment="1">
      <alignment vertical="center" wrapText="1"/>
    </xf>
    <xf numFmtId="0" fontId="0" fillId="8" borderId="58" xfId="0" applyFill="1" applyBorder="1" applyAlignment="1">
      <alignment vertical="center" wrapText="1"/>
    </xf>
    <xf numFmtId="0" fontId="0" fillId="8" borderId="40" xfId="0" applyFill="1" applyBorder="1" applyAlignment="1">
      <alignment vertical="center" wrapText="1"/>
    </xf>
    <xf numFmtId="3" fontId="3" fillId="9" borderId="53" xfId="0" applyNumberFormat="1" applyFont="1" applyFill="1" applyBorder="1" applyAlignment="1">
      <alignment horizontal="center" vertical="center" wrapText="1"/>
    </xf>
    <xf numFmtId="3" fontId="3" fillId="9" borderId="42" xfId="0" applyNumberFormat="1" applyFont="1" applyFill="1" applyBorder="1" applyAlignment="1">
      <alignment horizontal="center" vertical="center" wrapText="1"/>
    </xf>
    <xf numFmtId="3" fontId="3" fillId="9" borderId="31" xfId="0" applyNumberFormat="1" applyFont="1" applyFill="1" applyBorder="1" applyAlignment="1">
      <alignment horizontal="center" vertical="center" wrapText="1"/>
    </xf>
    <xf numFmtId="0" fontId="0" fillId="8" borderId="59" xfId="0" applyFill="1" applyBorder="1" applyAlignment="1">
      <alignment vertical="center" wrapText="1"/>
    </xf>
    <xf numFmtId="0" fontId="0" fillId="8" borderId="48" xfId="0" applyFill="1" applyBorder="1" applyAlignment="1">
      <alignment vertical="center" wrapText="1"/>
    </xf>
    <xf numFmtId="164" fontId="3" fillId="9" borderId="56" xfId="0" applyNumberFormat="1" applyFont="1" applyFill="1" applyBorder="1" applyAlignment="1">
      <alignment horizontal="center" vertical="center" wrapText="1"/>
    </xf>
    <xf numFmtId="164" fontId="3" fillId="9" borderId="55" xfId="0" applyNumberFormat="1" applyFont="1" applyFill="1" applyBorder="1" applyAlignment="1">
      <alignment horizontal="center" vertical="center" wrapText="1"/>
    </xf>
    <xf numFmtId="164" fontId="3" fillId="9" borderId="33" xfId="0" applyNumberFormat="1" applyFont="1" applyFill="1" applyBorder="1" applyAlignment="1">
      <alignment horizontal="center" vertical="center" wrapText="1"/>
    </xf>
    <xf numFmtId="2" fontId="0" fillId="4" borderId="0" xfId="0" applyNumberFormat="1" applyFill="1"/>
    <xf numFmtId="2" fontId="0" fillId="4" borderId="29" xfId="0" applyNumberFormat="1" applyFill="1" applyBorder="1"/>
    <xf numFmtId="0" fontId="3" fillId="9" borderId="39" xfId="0" applyFont="1" applyFill="1" applyBorder="1" applyAlignment="1">
      <alignment horizontal="center" vertical="center"/>
    </xf>
    <xf numFmtId="0" fontId="0" fillId="0" borderId="0" xfId="0" applyAlignment="1">
      <alignment wrapText="1"/>
    </xf>
    <xf numFmtId="3" fontId="0" fillId="0" borderId="0" xfId="0" applyNumberFormat="1"/>
    <xf numFmtId="0" fontId="47" fillId="0" borderId="0" xfId="2"/>
    <xf numFmtId="166" fontId="3" fillId="0" borderId="0" xfId="2" applyNumberFormat="1" applyFont="1" applyAlignment="1">
      <alignment horizontal="center" shrinkToFit="1"/>
    </xf>
    <xf numFmtId="0" fontId="47" fillId="0" borderId="0" xfId="2" applyAlignment="1">
      <alignment horizontal="left"/>
    </xf>
    <xf numFmtId="0" fontId="30" fillId="0" borderId="60" xfId="2" applyFont="1" applyBorder="1" applyAlignment="1">
      <alignment horizontal="center"/>
    </xf>
    <xf numFmtId="0" fontId="47" fillId="0" borderId="60" xfId="2" applyBorder="1"/>
    <xf numFmtId="166" fontId="30" fillId="0" borderId="60" xfId="2" applyNumberFormat="1" applyFont="1" applyBorder="1" applyAlignment="1">
      <alignment horizontal="center" shrinkToFit="1"/>
    </xf>
    <xf numFmtId="0" fontId="3" fillId="0" borderId="0" xfId="2" applyFont="1"/>
    <xf numFmtId="166" fontId="3" fillId="0" borderId="0" xfId="2" applyNumberFormat="1" applyFont="1" applyAlignment="1">
      <alignment horizontal="center"/>
    </xf>
    <xf numFmtId="0" fontId="47" fillId="11" borderId="0" xfId="2" applyFill="1" applyAlignment="1">
      <alignment horizontal="center"/>
    </xf>
    <xf numFmtId="0" fontId="3" fillId="11" borderId="0" xfId="2" applyFont="1" applyFill="1"/>
    <xf numFmtId="0" fontId="27" fillId="11" borderId="0" xfId="2" applyFont="1" applyFill="1"/>
    <xf numFmtId="0" fontId="31" fillId="11" borderId="0" xfId="2" applyFont="1" applyFill="1" applyAlignment="1">
      <alignment horizontal="center" vertical="center"/>
    </xf>
    <xf numFmtId="166" fontId="27" fillId="11" borderId="61" xfId="2" applyNumberFormat="1" applyFont="1" applyFill="1" applyBorder="1" applyAlignment="1">
      <alignment horizontal="center"/>
    </xf>
    <xf numFmtId="0" fontId="47" fillId="11" borderId="0" xfId="2" applyFill="1"/>
    <xf numFmtId="0" fontId="32" fillId="11" borderId="0" xfId="2" applyFont="1" applyFill="1"/>
    <xf numFmtId="166" fontId="3" fillId="11" borderId="0" xfId="2" applyNumberFormat="1" applyFont="1" applyFill="1" applyAlignment="1">
      <alignment horizontal="center"/>
    </xf>
    <xf numFmtId="0" fontId="33" fillId="11" borderId="0" xfId="2" applyFont="1" applyFill="1" applyAlignment="1">
      <alignment horizontal="left"/>
    </xf>
    <xf numFmtId="0" fontId="34" fillId="11" borderId="0" xfId="2" applyFont="1" applyFill="1" applyAlignment="1">
      <alignment horizontal="center"/>
    </xf>
    <xf numFmtId="0" fontId="33" fillId="11" borderId="0" xfId="2" applyFont="1" applyFill="1"/>
    <xf numFmtId="166" fontId="3" fillId="11" borderId="61" xfId="2" applyNumberFormat="1" applyFont="1" applyFill="1" applyBorder="1" applyAlignment="1">
      <alignment horizontal="center"/>
    </xf>
    <xf numFmtId="0" fontId="35" fillId="11" borderId="0" xfId="2" applyFont="1" applyFill="1"/>
    <xf numFmtId="0" fontId="36" fillId="11" borderId="0" xfId="2" applyFont="1" applyFill="1" applyAlignment="1">
      <alignment horizontal="center" vertical="center"/>
    </xf>
    <xf numFmtId="166" fontId="37" fillId="11" borderId="61" xfId="2" applyNumberFormat="1" applyFont="1" applyFill="1" applyBorder="1" applyAlignment="1">
      <alignment horizontal="center"/>
    </xf>
    <xf numFmtId="0" fontId="32" fillId="11" borderId="0" xfId="2" quotePrefix="1" applyFont="1" applyFill="1"/>
    <xf numFmtId="0" fontId="32" fillId="11" borderId="0" xfId="2" applyFont="1" applyFill="1" applyAlignment="1">
      <alignment horizontal="left"/>
    </xf>
    <xf numFmtId="0" fontId="3" fillId="11" borderId="0" xfId="2" applyFont="1" applyFill="1" applyAlignment="1">
      <alignment horizontal="left"/>
    </xf>
    <xf numFmtId="0" fontId="38" fillId="11" borderId="0" xfId="2" quotePrefix="1" applyFont="1" applyFill="1" applyAlignment="1">
      <alignment horizontal="center"/>
    </xf>
    <xf numFmtId="0" fontId="47" fillId="12" borderId="0" xfId="2" applyFill="1"/>
    <xf numFmtId="166" fontId="3" fillId="12" borderId="0" xfId="2" applyNumberFormat="1" applyFont="1" applyFill="1" applyAlignment="1">
      <alignment horizontal="center"/>
    </xf>
    <xf numFmtId="0" fontId="3" fillId="12" borderId="0" xfId="2" applyFont="1" applyFill="1" applyAlignment="1">
      <alignment horizontal="center"/>
    </xf>
    <xf numFmtId="0" fontId="3" fillId="12" borderId="0" xfId="2" applyFont="1" applyFill="1"/>
    <xf numFmtId="0" fontId="39" fillId="12" borderId="0" xfId="2" applyFont="1" applyFill="1" applyAlignment="1">
      <alignment horizontal="center" vertical="center"/>
    </xf>
    <xf numFmtId="166" fontId="3" fillId="12" borderId="61" xfId="2" applyNumberFormat="1" applyFont="1" applyFill="1" applyBorder="1" applyAlignment="1">
      <alignment horizontal="center"/>
    </xf>
    <xf numFmtId="0" fontId="47" fillId="12" borderId="0" xfId="2" applyFill="1" applyAlignment="1">
      <alignment horizontal="center"/>
    </xf>
    <xf numFmtId="0" fontId="40" fillId="12" borderId="0" xfId="2" applyFont="1" applyFill="1"/>
    <xf numFmtId="0" fontId="34" fillId="12" borderId="0" xfId="2" applyFont="1" applyFill="1" applyAlignment="1">
      <alignment horizontal="center"/>
    </xf>
    <xf numFmtId="0" fontId="33" fillId="12" borderId="0" xfId="2" applyFont="1" applyFill="1"/>
    <xf numFmtId="0" fontId="32" fillId="12" borderId="0" xfId="2" applyFont="1" applyFill="1"/>
    <xf numFmtId="0" fontId="3" fillId="12" borderId="0" xfId="2" applyFont="1" applyFill="1" applyAlignment="1">
      <alignment horizontal="left"/>
    </xf>
    <xf numFmtId="0" fontId="0" fillId="12" borderId="0" xfId="2" applyFont="1" applyFill="1" applyAlignment="1">
      <alignment horizontal="right"/>
    </xf>
    <xf numFmtId="0" fontId="38" fillId="12" borderId="0" xfId="2" quotePrefix="1" applyFont="1" applyFill="1" applyAlignment="1">
      <alignment horizontal="center"/>
    </xf>
    <xf numFmtId="0" fontId="32" fillId="12" borderId="0" xfId="2" quotePrefix="1" applyFont="1" applyFill="1"/>
    <xf numFmtId="0" fontId="0" fillId="11" borderId="0" xfId="2" applyFont="1" applyFill="1" applyAlignment="1">
      <alignment horizontal="center"/>
    </xf>
    <xf numFmtId="0" fontId="0" fillId="12" borderId="0" xfId="2" applyFont="1" applyFill="1" applyAlignment="1">
      <alignment horizontal="center"/>
    </xf>
    <xf numFmtId="0" fontId="0" fillId="12" borderId="0" xfId="2" applyFont="1" applyFill="1"/>
    <xf numFmtId="0" fontId="28" fillId="0" borderId="0" xfId="2" applyFont="1" applyAlignment="1">
      <alignment horizontal="center"/>
    </xf>
    <xf numFmtId="0" fontId="16" fillId="13" borderId="3" xfId="0" applyFont="1" applyFill="1" applyBorder="1" applyAlignment="1">
      <alignment vertical="top" wrapText="1"/>
    </xf>
    <xf numFmtId="0" fontId="13" fillId="13" borderId="2" xfId="0" applyFont="1" applyFill="1" applyBorder="1" applyAlignment="1">
      <alignment horizontal="center" vertical="center" wrapText="1"/>
    </xf>
    <xf numFmtId="0" fontId="13" fillId="0" borderId="62" xfId="0" applyFont="1" applyBorder="1" applyAlignment="1">
      <alignment horizontal="center" vertical="center"/>
    </xf>
    <xf numFmtId="0" fontId="13" fillId="8" borderId="63" xfId="0" applyFont="1" applyFill="1" applyBorder="1" applyAlignment="1">
      <alignment horizontal="center" vertical="center"/>
    </xf>
    <xf numFmtId="0" fontId="13" fillId="7" borderId="3" xfId="0" applyFont="1" applyFill="1" applyBorder="1" applyAlignment="1">
      <alignment vertical="top" wrapText="1"/>
    </xf>
    <xf numFmtId="0" fontId="0" fillId="0" borderId="64" xfId="0" applyBorder="1" applyAlignment="1">
      <alignment horizontal="center" vertical="center"/>
    </xf>
    <xf numFmtId="0" fontId="0" fillId="0" borderId="1" xfId="0" applyBorder="1" applyAlignment="1">
      <alignment horizontal="center" vertical="center"/>
    </xf>
    <xf numFmtId="0" fontId="0" fillId="5" borderId="49" xfId="0" applyFill="1" applyBorder="1" applyAlignment="1">
      <alignment vertical="center"/>
    </xf>
    <xf numFmtId="3" fontId="14" fillId="5" borderId="65" xfId="0" applyNumberFormat="1" applyFont="1" applyFill="1" applyBorder="1" applyAlignment="1">
      <alignment horizontal="center" vertical="center"/>
    </xf>
    <xf numFmtId="0" fontId="0" fillId="0" borderId="1" xfId="0" applyBorder="1"/>
    <xf numFmtId="0" fontId="13" fillId="0" borderId="7" xfId="0" applyFont="1" applyBorder="1"/>
    <xf numFmtId="0" fontId="13" fillId="6" borderId="0" xfId="0" applyFont="1" applyFill="1" applyAlignment="1">
      <alignment vertical="center"/>
    </xf>
    <xf numFmtId="0" fontId="13" fillId="0" borderId="44" xfId="0" applyFont="1" applyBorder="1"/>
    <xf numFmtId="0" fontId="13" fillId="0" borderId="1" xfId="0" applyFont="1" applyBorder="1" applyAlignment="1">
      <alignment horizontal="center" vertical="center"/>
    </xf>
    <xf numFmtId="0" fontId="0" fillId="0" borderId="66" xfId="0" applyBorder="1" applyAlignment="1">
      <alignment vertical="center" wrapText="1"/>
    </xf>
    <xf numFmtId="0" fontId="0" fillId="0" borderId="5" xfId="0" applyBorder="1" applyAlignment="1">
      <alignment horizontal="center" vertical="center"/>
    </xf>
    <xf numFmtId="0" fontId="16" fillId="7" borderId="13" xfId="0" applyFont="1" applyFill="1" applyBorder="1" applyAlignment="1">
      <alignment vertical="top" wrapText="1"/>
    </xf>
    <xf numFmtId="0" fontId="0" fillId="14" borderId="4" xfId="0" applyFill="1" applyBorder="1" applyAlignment="1">
      <alignment horizontal="center" vertical="center"/>
    </xf>
    <xf numFmtId="0" fontId="13" fillId="14" borderId="5" xfId="0" applyFont="1" applyFill="1" applyBorder="1" applyAlignment="1">
      <alignment horizontal="center" vertical="center"/>
    </xf>
    <xf numFmtId="49" fontId="9" fillId="15" borderId="1" xfId="1" applyNumberFormat="1" applyFont="1" applyFill="1" applyBorder="1" applyAlignment="1">
      <alignment horizontal="center" vertical="center" wrapText="1"/>
    </xf>
    <xf numFmtId="2" fontId="9" fillId="15" borderId="1" xfId="1" applyNumberFormat="1" applyFont="1" applyFill="1" applyBorder="1" applyAlignment="1">
      <alignment horizontal="center" vertical="center" wrapText="1"/>
    </xf>
    <xf numFmtId="9" fontId="9" fillId="15" borderId="1" xfId="1" applyNumberFormat="1" applyFont="1" applyFill="1" applyBorder="1" applyAlignment="1">
      <alignment horizontal="center" vertical="center" wrapText="1"/>
    </xf>
    <xf numFmtId="10" fontId="9" fillId="15" borderId="1" xfId="1" applyNumberFormat="1" applyFont="1" applyFill="1" applyBorder="1" applyAlignment="1" applyProtection="1">
      <alignment horizontal="center" vertical="center" wrapText="1"/>
      <protection hidden="1"/>
    </xf>
    <xf numFmtId="0" fontId="9" fillId="16" borderId="1" xfId="1" applyFont="1" applyFill="1" applyBorder="1" applyAlignment="1" applyProtection="1">
      <alignment horizontal="center" vertical="center" wrapText="1"/>
      <protection hidden="1"/>
    </xf>
    <xf numFmtId="0" fontId="9" fillId="15" borderId="1" xfId="1" applyFont="1" applyFill="1" applyBorder="1" applyAlignment="1" applyProtection="1">
      <alignment horizontal="center" vertical="center" wrapText="1"/>
      <protection hidden="1"/>
    </xf>
    <xf numFmtId="0" fontId="9" fillId="15" borderId="1" xfId="1" applyFont="1" applyFill="1" applyBorder="1" applyAlignment="1">
      <alignment horizontal="center" vertical="center" wrapText="1"/>
    </xf>
    <xf numFmtId="49" fontId="0" fillId="2" borderId="1" xfId="0" applyNumberFormat="1" applyFill="1" applyBorder="1" applyAlignment="1">
      <alignment vertical="top" wrapText="1"/>
    </xf>
    <xf numFmtId="2" fontId="0" fillId="2" borderId="1" xfId="0" quotePrefix="1" applyNumberFormat="1" applyFill="1" applyBorder="1" applyAlignment="1">
      <alignment vertical="top" wrapText="1"/>
    </xf>
    <xf numFmtId="9" fontId="0" fillId="2" borderId="1" xfId="0" applyNumberFormat="1" applyFill="1" applyBorder="1" applyAlignment="1">
      <alignment horizontal="center" vertical="top" wrapText="1"/>
    </xf>
    <xf numFmtId="0" fontId="0" fillId="2" borderId="1" xfId="0" applyFill="1" applyBorder="1" applyAlignment="1">
      <alignment horizontal="center" vertical="top"/>
    </xf>
    <xf numFmtId="2" fontId="0" fillId="0" borderId="1" xfId="0" quotePrefix="1" applyNumberFormat="1" applyBorder="1" applyAlignment="1">
      <alignment vertical="top" wrapText="1"/>
    </xf>
    <xf numFmtId="49" fontId="9" fillId="17" borderId="1" xfId="1" applyNumberFormat="1" applyFont="1" applyFill="1" applyBorder="1" applyAlignment="1">
      <alignment vertical="top" wrapText="1"/>
    </xf>
    <xf numFmtId="0" fontId="9" fillId="17" borderId="1" xfId="1" applyFont="1" applyFill="1" applyBorder="1" applyAlignment="1">
      <alignment vertical="top" wrapText="1"/>
    </xf>
    <xf numFmtId="2" fontId="9" fillId="17" borderId="1" xfId="1" applyNumberFormat="1" applyFont="1" applyFill="1" applyBorder="1" applyAlignment="1">
      <alignment vertical="top" wrapText="1"/>
    </xf>
    <xf numFmtId="9" fontId="9" fillId="17" borderId="1" xfId="1" applyNumberFormat="1" applyFont="1" applyFill="1" applyBorder="1" applyAlignment="1">
      <alignment horizontal="center" vertical="top" wrapText="1"/>
    </xf>
    <xf numFmtId="9" fontId="41" fillId="17" borderId="1" xfId="5" applyNumberFormat="1" applyFont="1" applyFill="1" applyBorder="1" applyAlignment="1">
      <alignment horizontal="center" vertical="top" wrapText="1"/>
    </xf>
    <xf numFmtId="10" fontId="9" fillId="17" borderId="1" xfId="1" applyNumberFormat="1" applyFont="1" applyFill="1" applyBorder="1" applyAlignment="1">
      <alignment horizontal="center" vertical="top"/>
    </xf>
    <xf numFmtId="0" fontId="9" fillId="17" borderId="1" xfId="1" applyFont="1" applyFill="1" applyBorder="1" applyAlignment="1">
      <alignment horizontal="center" vertical="top"/>
    </xf>
    <xf numFmtId="0" fontId="9" fillId="17" borderId="1" xfId="1" applyFont="1" applyFill="1" applyBorder="1" applyAlignment="1">
      <alignment vertical="top"/>
    </xf>
    <xf numFmtId="49" fontId="41" fillId="18" borderId="1" xfId="1" applyNumberFormat="1" applyFont="1" applyFill="1" applyBorder="1" applyAlignment="1">
      <alignment vertical="top" wrapText="1"/>
    </xf>
    <xf numFmtId="0" fontId="41" fillId="18" borderId="1" xfId="1" applyFont="1" applyFill="1" applyBorder="1" applyAlignment="1">
      <alignment vertical="top" wrapText="1"/>
    </xf>
    <xf numFmtId="2" fontId="9" fillId="18" borderId="1" xfId="1" quotePrefix="1" applyNumberFormat="1" applyFont="1" applyFill="1" applyBorder="1" applyAlignment="1">
      <alignment vertical="top" wrapText="1"/>
    </xf>
    <xf numFmtId="2" fontId="41" fillId="18" borderId="1" xfId="1" quotePrefix="1" applyNumberFormat="1" applyFont="1" applyFill="1" applyBorder="1" applyAlignment="1">
      <alignment vertical="top" wrapText="1"/>
    </xf>
    <xf numFmtId="9" fontId="41" fillId="18" borderId="1" xfId="1" applyNumberFormat="1" applyFont="1" applyFill="1" applyBorder="1" applyAlignment="1">
      <alignment horizontal="center" vertical="top" wrapText="1"/>
    </xf>
    <xf numFmtId="10" fontId="9" fillId="18" borderId="1" xfId="1" applyNumberFormat="1" applyFont="1" applyFill="1" applyBorder="1" applyAlignment="1">
      <alignment horizontal="center" vertical="top"/>
    </xf>
    <xf numFmtId="0" fontId="41" fillId="18" borderId="1" xfId="1" applyFont="1" applyFill="1" applyBorder="1" applyAlignment="1">
      <alignment horizontal="center" vertical="top"/>
    </xf>
    <xf numFmtId="0" fontId="41" fillId="18" borderId="1" xfId="1" applyFont="1" applyFill="1" applyBorder="1" applyAlignment="1">
      <alignment vertical="top"/>
    </xf>
    <xf numFmtId="49" fontId="41" fillId="2" borderId="1" xfId="5" applyNumberFormat="1" applyFont="1" applyFill="1" applyBorder="1" applyAlignment="1">
      <alignment vertical="top" wrapText="1"/>
    </xf>
    <xf numFmtId="2" fontId="9" fillId="2" borderId="1" xfId="5" quotePrefix="1" applyNumberFormat="1" applyFont="1" applyFill="1" applyBorder="1" applyAlignment="1">
      <alignment vertical="top" wrapText="1"/>
    </xf>
    <xf numFmtId="2" fontId="41" fillId="2" borderId="1" xfId="5" quotePrefix="1" applyNumberFormat="1" applyFont="1" applyFill="1" applyBorder="1" applyAlignment="1">
      <alignment vertical="top" wrapText="1"/>
    </xf>
    <xf numFmtId="9" fontId="41" fillId="2" borderId="1" xfId="5" applyNumberFormat="1" applyFont="1" applyFill="1" applyBorder="1" applyAlignment="1">
      <alignment horizontal="center" vertical="top" wrapText="1"/>
    </xf>
    <xf numFmtId="10" fontId="9" fillId="2" borderId="1" xfId="5" applyNumberFormat="1" applyFont="1" applyFill="1" applyBorder="1" applyAlignment="1">
      <alignment horizontal="center" vertical="top"/>
    </xf>
    <xf numFmtId="10" fontId="41" fillId="2" borderId="1" xfId="5" applyNumberFormat="1" applyFont="1" applyFill="1" applyBorder="1" applyAlignment="1">
      <alignment horizontal="center" vertical="top"/>
    </xf>
    <xf numFmtId="0" fontId="41" fillId="2" borderId="1" xfId="5" applyFont="1" applyFill="1" applyBorder="1" applyAlignment="1">
      <alignment horizontal="center" vertical="top"/>
    </xf>
    <xf numFmtId="2" fontId="41" fillId="0" borderId="1" xfId="5" quotePrefix="1" applyNumberFormat="1" applyFont="1" applyBorder="1" applyAlignment="1">
      <alignment vertical="top" wrapText="1"/>
    </xf>
    <xf numFmtId="0" fontId="41" fillId="2" borderId="1" xfId="5" applyFont="1" applyFill="1" applyBorder="1" applyAlignment="1">
      <alignment vertical="top" wrapText="1"/>
    </xf>
    <xf numFmtId="0" fontId="41" fillId="19" borderId="1" xfId="5" applyFont="1" applyFill="1" applyBorder="1" applyAlignment="1">
      <alignment vertical="top" wrapText="1"/>
    </xf>
    <xf numFmtId="49" fontId="3" fillId="17" borderId="1" xfId="1" applyNumberFormat="1" applyFont="1" applyFill="1" applyBorder="1" applyAlignment="1">
      <alignment vertical="top" wrapText="1"/>
    </xf>
    <xf numFmtId="0" fontId="3" fillId="17" borderId="1" xfId="1" applyFont="1" applyFill="1" applyBorder="1" applyAlignment="1">
      <alignment vertical="top" wrapText="1"/>
    </xf>
    <xf numFmtId="2" fontId="3" fillId="17" borderId="1" xfId="1" applyNumberFormat="1" applyFont="1" applyFill="1" applyBorder="1" applyAlignment="1">
      <alignment vertical="top" wrapText="1"/>
    </xf>
    <xf numFmtId="9" fontId="3" fillId="17" borderId="1" xfId="1" applyNumberFormat="1" applyFont="1" applyFill="1" applyBorder="1" applyAlignment="1">
      <alignment horizontal="center" vertical="top" wrapText="1"/>
    </xf>
    <xf numFmtId="10" fontId="3" fillId="17" borderId="1" xfId="1" applyNumberFormat="1" applyFont="1" applyFill="1" applyBorder="1" applyAlignment="1">
      <alignment horizontal="center" vertical="top"/>
    </xf>
    <xf numFmtId="0" fontId="3" fillId="17" borderId="1" xfId="1" applyFont="1" applyFill="1" applyBorder="1" applyAlignment="1">
      <alignment horizontal="center" vertical="top"/>
    </xf>
    <xf numFmtId="0" fontId="3" fillId="17" borderId="1" xfId="1" applyFont="1" applyFill="1" applyBorder="1" applyAlignment="1">
      <alignment vertical="top"/>
    </xf>
    <xf numFmtId="9" fontId="41" fillId="2" borderId="1" xfId="0" applyNumberFormat="1" applyFont="1" applyFill="1" applyBorder="1" applyAlignment="1">
      <alignment horizontal="center" vertical="top" wrapText="1"/>
    </xf>
    <xf numFmtId="9" fontId="41" fillId="0" borderId="1" xfId="5" applyNumberFormat="1" applyFont="1" applyBorder="1" applyAlignment="1">
      <alignment horizontal="center" vertical="top" wrapText="1"/>
    </xf>
    <xf numFmtId="0" fontId="41" fillId="20" borderId="1" xfId="5" applyFont="1" applyFill="1" applyBorder="1" applyAlignment="1">
      <alignment vertical="top"/>
    </xf>
    <xf numFmtId="49" fontId="41" fillId="0" borderId="1" xfId="5" applyNumberFormat="1" applyFont="1" applyBorder="1" applyAlignment="1">
      <alignment horizontal="left" vertical="top" wrapText="1"/>
    </xf>
    <xf numFmtId="0" fontId="41" fillId="0" borderId="1" xfId="5" applyFont="1" applyBorder="1" applyAlignment="1">
      <alignment vertical="top" wrapText="1"/>
    </xf>
    <xf numFmtId="49" fontId="41" fillId="17" borderId="1" xfId="5" applyNumberFormat="1" applyFont="1" applyFill="1" applyBorder="1" applyAlignment="1">
      <alignment vertical="top" wrapText="1"/>
    </xf>
    <xf numFmtId="0" fontId="41" fillId="17" borderId="1" xfId="5" applyFont="1" applyFill="1" applyBorder="1" applyAlignment="1">
      <alignment vertical="top" wrapText="1"/>
    </xf>
    <xf numFmtId="2" fontId="9" fillId="17" borderId="1" xfId="5" quotePrefix="1" applyNumberFormat="1" applyFont="1" applyFill="1" applyBorder="1" applyAlignment="1">
      <alignment vertical="top" wrapText="1"/>
    </xf>
    <xf numFmtId="9" fontId="9" fillId="17" borderId="1" xfId="5" applyNumberFormat="1" applyFont="1" applyFill="1" applyBorder="1" applyAlignment="1">
      <alignment horizontal="center" vertical="top" wrapText="1"/>
    </xf>
    <xf numFmtId="10" fontId="9" fillId="17" borderId="1" xfId="5" applyNumberFormat="1" applyFont="1" applyFill="1" applyBorder="1" applyAlignment="1">
      <alignment horizontal="center" vertical="top"/>
    </xf>
    <xf numFmtId="0" fontId="41" fillId="17" borderId="1" xfId="5" applyFont="1" applyFill="1" applyBorder="1" applyAlignment="1">
      <alignment horizontal="center" vertical="top"/>
    </xf>
    <xf numFmtId="0" fontId="41" fillId="17" borderId="1" xfId="5" applyFont="1" applyFill="1" applyBorder="1" applyAlignment="1">
      <alignment vertical="top"/>
    </xf>
    <xf numFmtId="9" fontId="41" fillId="21" borderId="1" xfId="5" applyNumberFormat="1" applyFont="1" applyFill="1" applyBorder="1" applyAlignment="1">
      <alignment horizontal="center" vertical="top" wrapText="1"/>
    </xf>
    <xf numFmtId="0" fontId="41" fillId="2" borderId="1" xfId="5" applyFont="1" applyFill="1" applyBorder="1" applyAlignment="1">
      <alignment vertical="top"/>
    </xf>
    <xf numFmtId="2" fontId="3" fillId="17" borderId="1" xfId="1" quotePrefix="1" applyNumberFormat="1" applyFont="1" applyFill="1" applyBorder="1" applyAlignment="1">
      <alignment vertical="top" wrapText="1"/>
    </xf>
    <xf numFmtId="49" fontId="41" fillId="0" borderId="1" xfId="5" applyNumberFormat="1" applyFont="1" applyBorder="1" applyAlignment="1">
      <alignment horizontal="left" wrapText="1"/>
    </xf>
    <xf numFmtId="49" fontId="41" fillId="0" borderId="1" xfId="5" applyNumberFormat="1" applyFont="1" applyBorder="1" applyAlignment="1">
      <alignment horizontal="center" wrapText="1"/>
    </xf>
    <xf numFmtId="2" fontId="41" fillId="0" borderId="1" xfId="5" applyNumberFormat="1" applyFont="1" applyBorder="1" applyAlignment="1">
      <alignment horizontal="left" wrapText="1"/>
    </xf>
    <xf numFmtId="0" fontId="41" fillId="0" borderId="1" xfId="5" applyFont="1" applyBorder="1" applyAlignment="1">
      <alignment horizontal="center" wrapText="1"/>
    </xf>
    <xf numFmtId="0" fontId="41" fillId="0" borderId="1" xfId="5" applyFont="1" applyBorder="1" applyAlignment="1">
      <alignment horizontal="left" wrapText="1"/>
    </xf>
    <xf numFmtId="0" fontId="41" fillId="0" borderId="1" xfId="5" applyFont="1" applyBorder="1" applyAlignment="1">
      <alignment wrapText="1"/>
    </xf>
    <xf numFmtId="0" fontId="41" fillId="0" borderId="1" xfId="5" applyFont="1" applyBorder="1"/>
    <xf numFmtId="0" fontId="9" fillId="0" borderId="1" xfId="1" applyFont="1" applyBorder="1" applyAlignment="1">
      <alignment horizontal="center" vertical="center"/>
    </xf>
    <xf numFmtId="0" fontId="41" fillId="2" borderId="1" xfId="5" applyFont="1" applyFill="1" applyBorder="1"/>
    <xf numFmtId="0" fontId="41" fillId="0" borderId="1" xfId="5" applyFont="1" applyBorder="1" applyAlignment="1">
      <alignment vertical="top"/>
    </xf>
    <xf numFmtId="2" fontId="13" fillId="2" borderId="1" xfId="5" quotePrefix="1" applyNumberFormat="1" applyFont="1" applyFill="1" applyBorder="1" applyAlignment="1">
      <alignment vertical="top" wrapText="1"/>
    </xf>
    <xf numFmtId="0" fontId="9" fillId="17" borderId="1" xfId="1" applyFont="1" applyFill="1" applyBorder="1"/>
    <xf numFmtId="0" fontId="41" fillId="18" borderId="1" xfId="1" applyFont="1" applyFill="1" applyBorder="1"/>
    <xf numFmtId="49" fontId="41" fillId="0" borderId="1" xfId="5" applyNumberFormat="1" applyFont="1" applyBorder="1" applyAlignment="1">
      <alignment vertical="top" wrapText="1"/>
    </xf>
    <xf numFmtId="0" fontId="41" fillId="0" borderId="1" xfId="5" applyFont="1" applyBorder="1" applyAlignment="1">
      <alignment horizontal="center" vertical="top"/>
    </xf>
    <xf numFmtId="0" fontId="3" fillId="17" borderId="1" xfId="1" applyFont="1" applyFill="1" applyBorder="1"/>
    <xf numFmtId="0" fontId="0" fillId="2" borderId="1" xfId="0" applyFill="1" applyBorder="1" applyAlignment="1">
      <alignment vertical="top"/>
    </xf>
    <xf numFmtId="0" fontId="0" fillId="2" borderId="1" xfId="0" applyFill="1" applyBorder="1"/>
    <xf numFmtId="0" fontId="41" fillId="17" borderId="1" xfId="5" applyFont="1" applyFill="1" applyBorder="1"/>
    <xf numFmtId="9" fontId="41" fillId="0" borderId="1" xfId="3" applyFont="1" applyBorder="1" applyAlignment="1">
      <alignment horizontal="center" wrapText="1"/>
    </xf>
    <xf numFmtId="10" fontId="41" fillId="0" borderId="1" xfId="5" applyNumberFormat="1" applyFont="1" applyBorder="1" applyAlignment="1">
      <alignment horizontal="center" wrapText="1"/>
    </xf>
    <xf numFmtId="49" fontId="47" fillId="21" borderId="1" xfId="1" applyNumberFormat="1" applyFill="1" applyBorder="1" applyAlignment="1">
      <alignment vertical="top" wrapText="1"/>
    </xf>
    <xf numFmtId="0" fontId="47" fillId="21" borderId="1" xfId="1" applyFill="1" applyBorder="1" applyAlignment="1">
      <alignment vertical="top" wrapText="1"/>
    </xf>
    <xf numFmtId="2" fontId="47" fillId="21" borderId="1" xfId="1" quotePrefix="1" applyNumberFormat="1" applyFill="1" applyBorder="1" applyAlignment="1">
      <alignment vertical="top" wrapText="1"/>
    </xf>
    <xf numFmtId="9" fontId="47" fillId="21" borderId="1" xfId="1" applyNumberFormat="1" applyFill="1" applyBorder="1" applyAlignment="1">
      <alignment horizontal="center" vertical="top" wrapText="1"/>
    </xf>
    <xf numFmtId="10" fontId="47" fillId="21" borderId="1" xfId="1" applyNumberFormat="1" applyFill="1" applyBorder="1" applyAlignment="1">
      <alignment horizontal="center" vertical="top"/>
    </xf>
    <xf numFmtId="0" fontId="47" fillId="21" borderId="1" xfId="1" applyFill="1" applyBorder="1" applyAlignment="1">
      <alignment horizontal="center" vertical="top"/>
    </xf>
    <xf numFmtId="0" fontId="47" fillId="21" borderId="1" xfId="1" applyFill="1" applyBorder="1" applyAlignment="1">
      <alignment vertical="top"/>
    </xf>
    <xf numFmtId="0" fontId="47" fillId="21" borderId="1" xfId="1" applyFill="1" applyBorder="1"/>
    <xf numFmtId="2" fontId="13" fillId="0" borderId="1" xfId="0" quotePrefix="1" applyNumberFormat="1" applyFont="1" applyBorder="1" applyAlignment="1">
      <alignment vertical="top" wrapText="1"/>
    </xf>
    <xf numFmtId="2" fontId="41" fillId="0" borderId="1" xfId="0" applyNumberFormat="1" applyFont="1" applyBorder="1" applyAlignment="1">
      <alignment vertical="top" wrapText="1"/>
    </xf>
    <xf numFmtId="9" fontId="41" fillId="0" borderId="1" xfId="0" applyNumberFormat="1" applyFont="1" applyBorder="1" applyAlignment="1">
      <alignment horizontal="center" vertical="top" wrapText="1"/>
    </xf>
    <xf numFmtId="0" fontId="41" fillId="0" borderId="1" xfId="0" applyFont="1" applyBorder="1" applyAlignment="1">
      <alignment horizontal="center" vertical="top"/>
    </xf>
    <xf numFmtId="0" fontId="41" fillId="0" borderId="1" xfId="0" applyFont="1" applyBorder="1" applyAlignment="1">
      <alignment vertical="top"/>
    </xf>
    <xf numFmtId="0" fontId="41" fillId="0" borderId="1" xfId="0" applyFont="1" applyBorder="1" applyAlignment="1">
      <alignment vertical="top" wrapText="1"/>
    </xf>
    <xf numFmtId="0" fontId="41" fillId="0" borderId="1" xfId="0" applyFont="1" applyBorder="1"/>
    <xf numFmtId="2" fontId="13" fillId="0" borderId="1" xfId="5" quotePrefix="1" applyNumberFormat="1" applyFont="1" applyBorder="1" applyAlignment="1">
      <alignment vertical="top" wrapText="1"/>
    </xf>
    <xf numFmtId="2" fontId="0" fillId="21" borderId="1" xfId="1" quotePrefix="1" applyNumberFormat="1" applyFont="1" applyFill="1" applyBorder="1" applyAlignment="1">
      <alignment vertical="top" wrapText="1"/>
    </xf>
    <xf numFmtId="9" fontId="9" fillId="2" borderId="1" xfId="0" applyNumberFormat="1" applyFont="1" applyFill="1" applyBorder="1" applyAlignment="1">
      <alignment horizontal="center" vertical="top"/>
    </xf>
    <xf numFmtId="2" fontId="43" fillId="0" borderId="1" xfId="1" quotePrefix="1" applyNumberFormat="1" applyFont="1" applyFill="1" applyBorder="1" applyAlignment="1">
      <alignment vertical="top" wrapText="1"/>
    </xf>
    <xf numFmtId="2" fontId="44" fillId="17" borderId="1" xfId="5" quotePrefix="1" applyNumberFormat="1" applyFont="1" applyFill="1" applyBorder="1" applyAlignment="1">
      <alignment vertical="top" wrapText="1"/>
    </xf>
    <xf numFmtId="0" fontId="1" fillId="0" borderId="0" xfId="6"/>
    <xf numFmtId="0" fontId="1" fillId="0" borderId="0" xfId="6" applyAlignment="1">
      <alignment vertical="top" wrapText="1"/>
    </xf>
    <xf numFmtId="0" fontId="1" fillId="0" borderId="67" xfId="6" applyBorder="1" applyAlignment="1">
      <alignment horizontal="right"/>
    </xf>
    <xf numFmtId="0" fontId="1" fillId="0" borderId="68" xfId="6" applyBorder="1" applyAlignment="1">
      <alignment horizontal="center"/>
    </xf>
    <xf numFmtId="0" fontId="1" fillId="0" borderId="69" xfId="6" applyBorder="1" applyAlignment="1">
      <alignment horizontal="center"/>
    </xf>
    <xf numFmtId="0" fontId="1" fillId="0" borderId="70" xfId="6" applyBorder="1" applyAlignment="1">
      <alignment horizontal="center"/>
    </xf>
    <xf numFmtId="0" fontId="1" fillId="0" borderId="0" xfId="6" applyAlignment="1">
      <alignment horizontal="center"/>
    </xf>
    <xf numFmtId="0" fontId="1" fillId="0" borderId="71" xfId="6" applyBorder="1" applyAlignment="1">
      <alignment horizontal="right"/>
    </xf>
    <xf numFmtId="0" fontId="1" fillId="0" borderId="1" xfId="6" applyBorder="1"/>
    <xf numFmtId="0" fontId="1" fillId="0" borderId="72" xfId="6" applyBorder="1"/>
    <xf numFmtId="0" fontId="1" fillId="0" borderId="73" xfId="6" applyBorder="1"/>
    <xf numFmtId="0" fontId="1" fillId="0" borderId="74" xfId="6" applyBorder="1"/>
    <xf numFmtId="0" fontId="1" fillId="0" borderId="70" xfId="6" applyBorder="1"/>
    <xf numFmtId="0" fontId="1" fillId="0" borderId="75" xfId="6" applyBorder="1"/>
    <xf numFmtId="0" fontId="1" fillId="0" borderId="76" xfId="6" applyBorder="1"/>
    <xf numFmtId="0" fontId="1" fillId="0" borderId="77" xfId="6" applyBorder="1"/>
    <xf numFmtId="0" fontId="1" fillId="0" borderId="78" xfId="6" applyBorder="1"/>
    <xf numFmtId="0" fontId="1" fillId="0" borderId="79" xfId="6" applyBorder="1"/>
    <xf numFmtId="0" fontId="1" fillId="0" borderId="80" xfId="6" applyBorder="1"/>
    <xf numFmtId="0" fontId="1" fillId="0" borderId="81" xfId="6" applyBorder="1"/>
    <xf numFmtId="0" fontId="1" fillId="0" borderId="71" xfId="6" applyBorder="1" applyAlignment="1">
      <alignment horizontal="left"/>
    </xf>
    <xf numFmtId="0" fontId="1" fillId="0" borderId="82" xfId="6" applyBorder="1"/>
    <xf numFmtId="0" fontId="1" fillId="0" borderId="83" xfId="6" applyBorder="1"/>
    <xf numFmtId="0" fontId="1" fillId="0" borderId="71" xfId="6" applyBorder="1"/>
    <xf numFmtId="0" fontId="1" fillId="0" borderId="84" xfId="6" applyBorder="1"/>
    <xf numFmtId="0" fontId="1" fillId="0" borderId="85" xfId="6" applyBorder="1"/>
    <xf numFmtId="0" fontId="1" fillId="0" borderId="86" xfId="6" applyBorder="1" applyAlignment="1">
      <alignment wrapText="1"/>
    </xf>
    <xf numFmtId="0" fontId="1" fillId="0" borderId="87" xfId="6" applyBorder="1"/>
    <xf numFmtId="9" fontId="42" fillId="15" borderId="1" xfId="1" applyNumberFormat="1" applyFont="1" applyFill="1" applyBorder="1" applyAlignment="1" applyProtection="1">
      <alignment horizontal="center" vertical="center" wrapText="1"/>
      <protection locked="0"/>
    </xf>
    <xf numFmtId="10" fontId="42" fillId="22" borderId="1" xfId="1" applyNumberFormat="1" applyFont="1" applyFill="1" applyBorder="1" applyAlignment="1" applyProtection="1">
      <alignment horizontal="center" vertical="center" wrapText="1"/>
      <protection locked="0" hidden="1"/>
    </xf>
    <xf numFmtId="0" fontId="42" fillId="19" borderId="1" xfId="1" applyFont="1" applyFill="1" applyBorder="1" applyAlignment="1" applyProtection="1">
      <alignment horizontal="center" vertical="center" wrapText="1"/>
      <protection locked="0" hidden="1"/>
    </xf>
    <xf numFmtId="0" fontId="42" fillId="0" borderId="0" xfId="1" applyFont="1" applyFill="1" applyBorder="1" applyAlignment="1" applyProtection="1">
      <alignment horizontal="center" vertical="center"/>
      <protection locked="0"/>
    </xf>
    <xf numFmtId="0" fontId="42" fillId="0" borderId="0" xfId="1" applyFont="1" applyAlignment="1" applyProtection="1">
      <alignment horizontal="center" vertical="center"/>
      <protection locked="0"/>
    </xf>
    <xf numFmtId="9" fontId="10" fillId="24" borderId="1" xfId="5" applyNumberFormat="1" applyFont="1" applyFill="1" applyBorder="1" applyAlignment="1" applyProtection="1">
      <alignment horizontal="center" vertical="top" wrapText="1"/>
      <protection locked="0"/>
    </xf>
    <xf numFmtId="9" fontId="10" fillId="2" borderId="1" xfId="5" applyNumberFormat="1" applyFont="1" applyFill="1" applyBorder="1" applyAlignment="1" applyProtection="1">
      <alignment horizontal="center" vertical="top" wrapText="1"/>
      <protection locked="0"/>
    </xf>
    <xf numFmtId="10" fontId="10" fillId="2" borderId="1" xfId="5" applyNumberFormat="1" applyFont="1" applyFill="1" applyBorder="1" applyAlignment="1" applyProtection="1">
      <alignment horizontal="center" vertical="top"/>
      <protection locked="0"/>
    </xf>
    <xf numFmtId="2" fontId="10" fillId="0" borderId="1" xfId="5" quotePrefix="1" applyNumberFormat="1" applyFont="1" applyBorder="1" applyAlignment="1" applyProtection="1">
      <alignment vertical="top" wrapText="1"/>
      <protection locked="0"/>
    </xf>
    <xf numFmtId="0" fontId="10" fillId="0" borderId="0" xfId="5" applyFont="1" applyAlignment="1" applyProtection="1">
      <alignment vertical="top"/>
      <protection locked="0"/>
    </xf>
    <xf numFmtId="0" fontId="10" fillId="0" borderId="0" xfId="5" applyFont="1" applyProtection="1">
      <protection locked="0"/>
    </xf>
    <xf numFmtId="0" fontId="10" fillId="2" borderId="0" xfId="5" applyFont="1" applyFill="1" applyProtection="1">
      <protection locked="0"/>
    </xf>
    <xf numFmtId="10" fontId="10" fillId="24" borderId="1" xfId="5" applyNumberFormat="1" applyFont="1" applyFill="1" applyBorder="1" applyAlignment="1" applyProtection="1">
      <alignment horizontal="center" vertical="top"/>
      <protection locked="0"/>
    </xf>
    <xf numFmtId="49" fontId="10" fillId="0" borderId="0" xfId="5" applyNumberFormat="1" applyFont="1" applyAlignment="1" applyProtection="1">
      <alignment horizontal="center" wrapText="1"/>
      <protection locked="0"/>
    </xf>
    <xf numFmtId="2" fontId="10" fillId="0" borderId="0" xfId="5" applyNumberFormat="1" applyFont="1" applyAlignment="1" applyProtection="1">
      <alignment horizontal="left" wrapText="1"/>
      <protection locked="0"/>
    </xf>
    <xf numFmtId="9" fontId="10" fillId="0" borderId="0" xfId="3" applyFont="1" applyBorder="1" applyAlignment="1" applyProtection="1">
      <alignment horizontal="center" wrapText="1"/>
      <protection locked="0"/>
    </xf>
    <xf numFmtId="10" fontId="10" fillId="0" borderId="0" xfId="5" applyNumberFormat="1" applyFont="1" applyAlignment="1" applyProtection="1">
      <alignment horizontal="center" wrapText="1"/>
      <protection locked="0"/>
    </xf>
    <xf numFmtId="0" fontId="10" fillId="0" borderId="0" xfId="5" applyFont="1" applyAlignment="1" applyProtection="1">
      <alignment horizontal="left" wrapText="1"/>
      <protection locked="0"/>
    </xf>
    <xf numFmtId="49" fontId="42" fillId="15" borderId="1" xfId="1" applyNumberFormat="1" applyFont="1" applyFill="1" applyBorder="1" applyAlignment="1" applyProtection="1">
      <alignment horizontal="center" vertical="center" wrapText="1"/>
    </xf>
    <xf numFmtId="2" fontId="42" fillId="15" borderId="1" xfId="1" applyNumberFormat="1" applyFont="1" applyFill="1" applyBorder="1" applyAlignment="1" applyProtection="1">
      <alignment horizontal="center" vertical="center" wrapText="1"/>
    </xf>
    <xf numFmtId="2" fontId="42" fillId="15" borderId="1" xfId="1" quotePrefix="1" applyNumberFormat="1" applyFont="1" applyFill="1" applyBorder="1" applyAlignment="1" applyProtection="1">
      <alignment horizontal="center" vertical="center" wrapText="1"/>
    </xf>
    <xf numFmtId="9" fontId="42" fillId="15" borderId="1" xfId="1" applyNumberFormat="1" applyFont="1" applyFill="1" applyBorder="1" applyAlignment="1" applyProtection="1">
      <alignment horizontal="center" vertical="center" wrapText="1"/>
    </xf>
    <xf numFmtId="0" fontId="10" fillId="0" borderId="1" xfId="5" applyFont="1" applyBorder="1" applyAlignment="1">
      <alignment horizontal="center" vertical="center" wrapText="1"/>
    </xf>
    <xf numFmtId="0" fontId="10" fillId="23" borderId="1" xfId="5" applyFont="1" applyFill="1" applyBorder="1" applyAlignment="1">
      <alignment horizontal="center" vertical="center" wrapText="1"/>
    </xf>
    <xf numFmtId="2" fontId="10" fillId="2" borderId="1" xfId="5" quotePrefix="1" applyNumberFormat="1" applyFont="1" applyFill="1" applyBorder="1" applyAlignment="1">
      <alignment vertical="top" wrapText="1"/>
    </xf>
    <xf numFmtId="2" fontId="10" fillId="24" borderId="1" xfId="5" quotePrefix="1" applyNumberFormat="1" applyFont="1" applyFill="1" applyBorder="1" applyAlignment="1">
      <alignment vertical="top" wrapText="1"/>
    </xf>
    <xf numFmtId="9" fontId="10" fillId="24" borderId="1" xfId="5" applyNumberFormat="1" applyFont="1" applyFill="1" applyBorder="1" applyAlignment="1">
      <alignment horizontal="center" vertical="top" wrapText="1"/>
    </xf>
    <xf numFmtId="2" fontId="10" fillId="2" borderId="72" xfId="5" quotePrefix="1" applyNumberFormat="1" applyFont="1" applyFill="1" applyBorder="1" applyAlignment="1">
      <alignment vertical="top" wrapText="1"/>
    </xf>
    <xf numFmtId="2" fontId="10" fillId="24" borderId="88" xfId="5" quotePrefix="1" applyNumberFormat="1" applyFont="1" applyFill="1" applyBorder="1" applyAlignment="1">
      <alignment vertical="top" wrapText="1"/>
    </xf>
    <xf numFmtId="2" fontId="10" fillId="24" borderId="89" xfId="5" quotePrefix="1" applyNumberFormat="1" applyFont="1" applyFill="1" applyBorder="1" applyAlignment="1">
      <alignment vertical="top" wrapText="1"/>
    </xf>
    <xf numFmtId="0" fontId="10" fillId="24" borderId="1" xfId="5" applyFont="1" applyFill="1" applyBorder="1" applyAlignment="1">
      <alignment horizontal="center" vertical="center" wrapText="1"/>
    </xf>
    <xf numFmtId="9" fontId="42" fillId="24" borderId="1" xfId="5" applyNumberFormat="1" applyFont="1" applyFill="1" applyBorder="1" applyAlignment="1">
      <alignment horizontal="center" vertical="top" wrapText="1"/>
    </xf>
    <xf numFmtId="0" fontId="10" fillId="2" borderId="1" xfId="5" applyFont="1" applyFill="1" applyBorder="1" applyAlignment="1">
      <alignment horizontal="center" vertical="center" wrapText="1"/>
    </xf>
    <xf numFmtId="9" fontId="10" fillId="2" borderId="1" xfId="5" applyNumberFormat="1" applyFont="1" applyFill="1" applyBorder="1" applyAlignment="1">
      <alignment horizontal="center" vertical="top" wrapText="1"/>
    </xf>
    <xf numFmtId="2" fontId="49" fillId="2" borderId="1" xfId="5" quotePrefix="1" applyNumberFormat="1" applyFont="1" applyFill="1" applyBorder="1" applyAlignment="1">
      <alignment vertical="top" wrapText="1"/>
    </xf>
    <xf numFmtId="0" fontId="42" fillId="15" borderId="1" xfId="1" applyFont="1" applyFill="1" applyBorder="1" applyAlignment="1" applyProtection="1">
      <alignment horizontal="center" vertical="center" wrapText="1"/>
    </xf>
    <xf numFmtId="2" fontId="42" fillId="24" borderId="88" xfId="5" quotePrefix="1" applyNumberFormat="1" applyFont="1" applyFill="1" applyBorder="1" applyAlignment="1">
      <alignment horizontal="left" vertical="top" wrapText="1"/>
    </xf>
    <xf numFmtId="2" fontId="42" fillId="24" borderId="89" xfId="5" quotePrefix="1" applyNumberFormat="1" applyFont="1" applyFill="1" applyBorder="1" applyAlignment="1">
      <alignment horizontal="left" vertical="top" wrapText="1"/>
    </xf>
    <xf numFmtId="2" fontId="0" fillId="2" borderId="1" xfId="5" quotePrefix="1" applyNumberFormat="1" applyFont="1" applyFill="1" applyBorder="1" applyAlignment="1">
      <alignment horizontal="left" vertical="top" wrapText="1"/>
    </xf>
    <xf numFmtId="2" fontId="11" fillId="0" borderId="1" xfId="5" quotePrefix="1" applyNumberFormat="1" applyFont="1" applyBorder="1" applyAlignment="1">
      <alignment horizontal="left" vertical="top" wrapText="1"/>
    </xf>
    <xf numFmtId="2" fontId="24" fillId="0" borderId="1" xfId="5" applyNumberFormat="1" applyFont="1" applyBorder="1" applyAlignment="1">
      <alignment horizontal="center" wrapText="1"/>
    </xf>
    <xf numFmtId="0" fontId="0" fillId="0" borderId="72" xfId="0" applyBorder="1" applyAlignment="1">
      <alignment horizontal="center" vertical="center"/>
    </xf>
    <xf numFmtId="0" fontId="0" fillId="0" borderId="88" xfId="0" applyBorder="1" applyAlignment="1">
      <alignment horizontal="center" vertical="center"/>
    </xf>
    <xf numFmtId="0" fontId="0" fillId="0" borderId="89" xfId="0" applyBorder="1" applyAlignment="1">
      <alignment horizontal="center" vertical="center"/>
    </xf>
    <xf numFmtId="0" fontId="0" fillId="0" borderId="72" xfId="0" applyBorder="1" applyAlignment="1">
      <alignment horizontal="center"/>
    </xf>
    <xf numFmtId="0" fontId="0" fillId="0" borderId="89" xfId="0" applyBorder="1" applyAlignment="1">
      <alignment horizontal="center"/>
    </xf>
    <xf numFmtId="0" fontId="13" fillId="0" borderId="4" xfId="0" applyFont="1" applyBorder="1" applyAlignment="1">
      <alignment horizontal="center" vertical="center"/>
    </xf>
    <xf numFmtId="0" fontId="13" fillId="7" borderId="2" xfId="0" applyFont="1" applyFill="1" applyBorder="1" applyAlignment="1">
      <alignment horizontal="center" vertical="center"/>
    </xf>
    <xf numFmtId="0" fontId="8" fillId="0" borderId="13"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13" fillId="5" borderId="3" xfId="0" applyFont="1" applyFill="1" applyBorder="1" applyAlignment="1">
      <alignment horizontal="left" vertical="center" indent="1"/>
    </xf>
    <xf numFmtId="0" fontId="13" fillId="0" borderId="2" xfId="0" applyFont="1" applyBorder="1" applyAlignment="1">
      <alignment horizontal="center" vertical="center"/>
    </xf>
    <xf numFmtId="0" fontId="13" fillId="13" borderId="2" xfId="0" applyFont="1" applyFill="1" applyBorder="1" applyAlignment="1">
      <alignment horizontal="center" vertical="center"/>
    </xf>
    <xf numFmtId="0" fontId="13" fillId="0" borderId="5" xfId="0" applyFont="1" applyBorder="1" applyAlignment="1">
      <alignment horizontal="center" vertical="center"/>
    </xf>
    <xf numFmtId="0" fontId="8" fillId="0" borderId="12"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13" fillId="0" borderId="13" xfId="0" applyFont="1" applyBorder="1" applyAlignment="1">
      <alignment horizontal="center"/>
    </xf>
    <xf numFmtId="0" fontId="13" fillId="7" borderId="4" xfId="0" applyFont="1" applyFill="1" applyBorder="1" applyAlignment="1">
      <alignment horizontal="center" vertical="center"/>
    </xf>
    <xf numFmtId="0" fontId="13" fillId="7" borderId="3" xfId="0" applyFont="1" applyFill="1" applyBorder="1" applyAlignment="1">
      <alignment horizontal="center" vertical="center"/>
    </xf>
    <xf numFmtId="0" fontId="13" fillId="7" borderId="9" xfId="0" applyFont="1" applyFill="1" applyBorder="1" applyAlignment="1">
      <alignment horizontal="center" vertical="center"/>
    </xf>
    <xf numFmtId="0" fontId="13" fillId="7" borderId="13" xfId="0" applyFont="1" applyFill="1" applyBorder="1" applyAlignment="1">
      <alignment horizontal="center" vertical="center"/>
    </xf>
    <xf numFmtId="0" fontId="13" fillId="5" borderId="9" xfId="0" applyFont="1" applyFill="1" applyBorder="1" applyAlignment="1">
      <alignment horizontal="left" vertical="center" indent="1"/>
    </xf>
    <xf numFmtId="0" fontId="13" fillId="7" borderId="14" xfId="0" applyFont="1" applyFill="1" applyBorder="1" applyAlignment="1">
      <alignment horizontal="center" vertical="center"/>
    </xf>
    <xf numFmtId="0" fontId="8" fillId="10" borderId="12" xfId="0" applyFont="1" applyFill="1" applyBorder="1" applyAlignment="1" applyProtection="1">
      <alignment horizontal="center" vertical="center" wrapText="1"/>
      <protection locked="0"/>
    </xf>
    <xf numFmtId="0" fontId="13" fillId="5" borderId="10" xfId="0" applyFont="1" applyFill="1" applyBorder="1" applyAlignment="1">
      <alignment horizontal="left" vertical="center" indent="1"/>
    </xf>
    <xf numFmtId="0" fontId="13" fillId="6" borderId="9" xfId="0" applyFont="1" applyFill="1" applyBorder="1" applyAlignment="1">
      <alignment vertical="center"/>
    </xf>
    <xf numFmtId="0" fontId="0" fillId="8" borderId="0" xfId="0" applyFill="1" applyAlignment="1">
      <alignment horizontal="center"/>
    </xf>
    <xf numFmtId="0" fontId="0" fillId="0" borderId="0" xfId="0" applyAlignment="1">
      <alignment horizontal="center"/>
    </xf>
    <xf numFmtId="0" fontId="0" fillId="0" borderId="2" xfId="0" applyBorder="1" applyAlignment="1">
      <alignment horizontal="center"/>
    </xf>
    <xf numFmtId="0" fontId="11" fillId="4" borderId="2" xfId="0" applyFont="1" applyFill="1" applyBorder="1" applyAlignment="1">
      <alignment horizontal="center" vertical="center"/>
    </xf>
    <xf numFmtId="0" fontId="3" fillId="4" borderId="2" xfId="0" applyFont="1" applyFill="1" applyBorder="1" applyAlignment="1">
      <alignment horizontal="center" vertical="center" wrapText="1"/>
    </xf>
    <xf numFmtId="0" fontId="25" fillId="4" borderId="28" xfId="0" applyFont="1" applyFill="1" applyBorder="1" applyAlignment="1">
      <alignment horizontal="left" vertical="center" wrapText="1"/>
    </xf>
    <xf numFmtId="0" fontId="1" fillId="0" borderId="61" xfId="6" applyBorder="1" applyAlignment="1">
      <alignment horizontal="left" vertical="top" wrapText="1"/>
    </xf>
    <xf numFmtId="0" fontId="1" fillId="0" borderId="74" xfId="6" applyBorder="1" applyAlignment="1">
      <alignment horizontal="left"/>
    </xf>
    <xf numFmtId="0" fontId="1" fillId="0" borderId="90" xfId="6" applyBorder="1" applyAlignment="1">
      <alignment horizontal="left"/>
    </xf>
    <xf numFmtId="0" fontId="1" fillId="0" borderId="91" xfId="6" applyBorder="1" applyAlignment="1">
      <alignment horizontal="left"/>
    </xf>
    <xf numFmtId="0" fontId="26" fillId="4" borderId="36" xfId="0" applyFont="1" applyFill="1" applyBorder="1" applyAlignment="1">
      <alignment horizontal="left" vertical="center" wrapText="1"/>
    </xf>
    <xf numFmtId="0" fontId="28" fillId="0" borderId="0" xfId="2" applyFont="1" applyAlignment="1">
      <alignment horizontal="center"/>
    </xf>
    <xf numFmtId="0" fontId="29" fillId="0" borderId="0" xfId="2" applyFont="1" applyAlignment="1">
      <alignment horizontal="center"/>
    </xf>
    <xf numFmtId="0" fontId="3" fillId="0" borderId="0" xfId="2" applyFont="1" applyAlignment="1">
      <alignment horizontal="center"/>
    </xf>
    <xf numFmtId="0" fontId="24" fillId="0" borderId="0" xfId="2" applyFont="1" applyAlignment="1">
      <alignment horizontal="center"/>
    </xf>
    <xf numFmtId="10" fontId="42" fillId="22" borderId="1" xfId="1" applyNumberFormat="1" applyFont="1" applyFill="1" applyBorder="1" applyAlignment="1" applyProtection="1">
      <alignment horizontal="center" vertical="center" wrapText="1"/>
    </xf>
    <xf numFmtId="2" fontId="10" fillId="24" borderId="1" xfId="5" quotePrefix="1" applyNumberFormat="1" applyFont="1" applyFill="1" applyBorder="1" applyAlignment="1" applyProtection="1">
      <alignment vertical="top" wrapText="1"/>
    </xf>
    <xf numFmtId="2" fontId="10" fillId="0" borderId="1" xfId="5" quotePrefix="1" applyNumberFormat="1" applyFont="1" applyBorder="1" applyAlignment="1" applyProtection="1">
      <alignment vertical="top" wrapText="1"/>
    </xf>
    <xf numFmtId="0" fontId="10" fillId="0" borderId="0" xfId="5" applyFont="1" applyAlignment="1" applyProtection="1">
      <alignment horizontal="left" wrapText="1"/>
    </xf>
    <xf numFmtId="0" fontId="10" fillId="0" borderId="0" xfId="5" applyFont="1" applyAlignment="1" applyProtection="1">
      <alignment wrapText="1"/>
    </xf>
  </cellXfs>
  <cellStyles count="7">
    <cellStyle name="Prozent" xfId="3" builtinId="5"/>
    <cellStyle name="Standard" xfId="0" builtinId="0"/>
    <cellStyle name="Standard 2" xfId="2" xr:uid="{00000000-0005-0000-0000-000002000000}"/>
    <cellStyle name="Standard 3" xfId="4" xr:uid="{00000000-0005-0000-0000-000003000000}"/>
    <cellStyle name="Standard 3 2" xfId="5" xr:uid="{00000000-0005-0000-0000-000004000000}"/>
    <cellStyle name="Standard 4" xfId="6" xr:uid="{00000000-0005-0000-0000-000005000000}"/>
    <cellStyle name="Zeilenebene_1" xfId="1" builtinId="1" iLevel="0"/>
  </cellStyles>
  <dxfs count="47">
    <dxf>
      <font>
        <b/>
        <i val="0"/>
        <color indexed="10"/>
      </font>
    </dxf>
    <dxf>
      <font>
        <b/>
        <i val="0"/>
        <color indexed="10"/>
      </font>
    </dxf>
    <dxf>
      <font>
        <b/>
        <i val="0"/>
        <color indexed="17"/>
      </font>
    </dxf>
    <dxf>
      <fill>
        <patternFill patternType="solid">
          <fgColor indexed="60"/>
          <bgColor indexed="10"/>
        </patternFill>
      </fill>
    </dxf>
    <dxf>
      <fill>
        <patternFill patternType="solid">
          <fgColor indexed="49"/>
          <bgColor indexed="11"/>
        </patternFill>
      </fill>
    </dxf>
    <dxf>
      <fill>
        <patternFill patternType="solid">
          <fgColor indexed="60"/>
          <bgColor indexed="10"/>
        </patternFill>
      </fill>
    </dxf>
    <dxf>
      <fill>
        <patternFill patternType="solid">
          <fgColor indexed="49"/>
          <bgColor indexed="11"/>
        </patternFill>
      </fill>
    </dxf>
    <dxf>
      <fill>
        <patternFill patternType="solid">
          <fgColor indexed="49"/>
          <bgColor indexed="11"/>
        </patternFill>
      </fill>
    </dxf>
    <dxf>
      <fill>
        <patternFill patternType="solid">
          <fgColor indexed="60"/>
          <bgColor indexed="10"/>
        </patternFill>
      </fill>
    </dxf>
    <dxf>
      <fill>
        <patternFill patternType="solid">
          <fgColor indexed="49"/>
          <bgColor indexed="11"/>
        </patternFill>
      </fill>
    </dxf>
    <dxf>
      <fill>
        <patternFill patternType="solid">
          <fgColor indexed="60"/>
          <bgColor indexed="10"/>
        </patternFill>
      </fill>
    </dxf>
    <dxf>
      <fill>
        <patternFill patternType="solid">
          <fgColor indexed="60"/>
          <bgColor indexed="10"/>
        </patternFill>
      </fill>
    </dxf>
    <dxf>
      <fill>
        <patternFill patternType="solid">
          <fgColor indexed="49"/>
          <bgColor indexed="11"/>
        </patternFill>
      </fill>
    </dxf>
    <dxf>
      <fill>
        <patternFill patternType="solid">
          <fgColor indexed="60"/>
          <bgColor indexed="10"/>
        </patternFill>
      </fill>
    </dxf>
    <dxf>
      <fill>
        <patternFill patternType="solid">
          <fgColor indexed="49"/>
          <bgColor indexed="11"/>
        </patternFill>
      </fill>
    </dxf>
    <dxf>
      <fill>
        <patternFill patternType="solid">
          <fgColor indexed="60"/>
          <bgColor indexed="10"/>
        </patternFill>
      </fill>
    </dxf>
    <dxf>
      <fill>
        <patternFill patternType="solid">
          <fgColor indexed="49"/>
          <bgColor indexed="11"/>
        </patternFill>
      </fill>
    </dxf>
    <dxf>
      <fill>
        <patternFill patternType="solid">
          <fgColor indexed="60"/>
          <bgColor indexed="10"/>
        </patternFill>
      </fill>
    </dxf>
    <dxf>
      <fill>
        <patternFill patternType="solid">
          <fgColor indexed="49"/>
          <bgColor indexed="11"/>
        </patternFill>
      </fill>
    </dxf>
    <dxf>
      <fill>
        <patternFill patternType="solid">
          <fgColor indexed="60"/>
          <bgColor indexed="10"/>
        </patternFill>
      </fill>
    </dxf>
    <dxf>
      <fill>
        <patternFill patternType="solid">
          <fgColor indexed="49"/>
          <bgColor indexed="11"/>
        </patternFill>
      </fill>
    </dxf>
    <dxf>
      <fill>
        <patternFill patternType="solid">
          <fgColor indexed="60"/>
          <bgColor indexed="10"/>
        </patternFill>
      </fill>
    </dxf>
    <dxf>
      <fill>
        <patternFill patternType="solid">
          <fgColor indexed="49"/>
          <bgColor indexed="11"/>
        </patternFill>
      </fill>
    </dxf>
    <dxf>
      <fill>
        <patternFill patternType="solid">
          <fgColor indexed="49"/>
          <bgColor indexed="11"/>
        </patternFill>
      </fill>
    </dxf>
    <dxf>
      <fill>
        <patternFill patternType="solid">
          <fgColor indexed="60"/>
          <bgColor indexed="10"/>
        </patternFill>
      </fill>
    </dxf>
    <dxf>
      <fill>
        <patternFill patternType="solid">
          <fgColor indexed="60"/>
          <bgColor indexed="10"/>
        </patternFill>
      </fill>
    </dxf>
    <dxf>
      <fill>
        <patternFill patternType="solid">
          <fgColor indexed="49"/>
          <bgColor indexed="11"/>
        </patternFill>
      </fill>
    </dxf>
    <dxf>
      <fill>
        <patternFill patternType="solid">
          <fgColor indexed="49"/>
          <bgColor indexed="11"/>
        </patternFill>
      </fill>
    </dxf>
    <dxf>
      <fill>
        <patternFill patternType="solid">
          <fgColor indexed="60"/>
          <bgColor indexed="10"/>
        </patternFill>
      </fill>
    </dxf>
    <dxf>
      <fill>
        <patternFill patternType="solid">
          <fgColor indexed="60"/>
          <bgColor indexed="10"/>
        </patternFill>
      </fill>
    </dxf>
    <dxf>
      <fill>
        <patternFill patternType="solid">
          <fgColor indexed="49"/>
          <bgColor indexed="11"/>
        </patternFill>
      </fill>
    </dxf>
    <dxf>
      <fill>
        <patternFill patternType="solid">
          <fgColor indexed="60"/>
          <bgColor indexed="10"/>
        </patternFill>
      </fill>
    </dxf>
    <dxf>
      <fill>
        <patternFill patternType="solid">
          <fgColor indexed="49"/>
          <bgColor indexed="11"/>
        </patternFill>
      </fill>
    </dxf>
    <dxf>
      <fill>
        <patternFill patternType="solid">
          <fgColor indexed="60"/>
          <bgColor indexed="10"/>
        </patternFill>
      </fill>
    </dxf>
    <dxf>
      <fill>
        <patternFill patternType="solid">
          <fgColor indexed="49"/>
          <bgColor indexed="11"/>
        </patternFill>
      </fill>
    </dxf>
    <dxf>
      <fill>
        <patternFill patternType="solid">
          <fgColor indexed="60"/>
          <bgColor indexed="10"/>
        </patternFill>
      </fill>
    </dxf>
    <dxf>
      <fill>
        <patternFill patternType="solid">
          <fgColor indexed="49"/>
          <bgColor indexed="11"/>
        </patternFill>
      </fill>
    </dxf>
    <dxf>
      <fill>
        <patternFill patternType="solid">
          <fgColor indexed="60"/>
          <bgColor indexed="10"/>
        </patternFill>
      </fill>
    </dxf>
    <dxf>
      <fill>
        <patternFill patternType="solid">
          <fgColor indexed="49"/>
          <bgColor indexed="11"/>
        </patternFill>
      </fill>
    </dxf>
    <dxf>
      <font>
        <b/>
        <i val="0"/>
        <color indexed="10"/>
      </font>
    </dxf>
    <dxf>
      <font>
        <b/>
        <i val="0"/>
        <color indexed="10"/>
      </font>
    </dxf>
    <dxf>
      <font>
        <b/>
        <i val="0"/>
        <color indexed="10"/>
      </font>
    </dxf>
    <dxf>
      <font>
        <b/>
        <i val="0"/>
        <color indexed="10"/>
      </font>
    </dxf>
    <dxf>
      <font>
        <b/>
        <i val="0"/>
        <color indexed="10"/>
      </font>
    </dxf>
    <dxf>
      <font>
        <b/>
        <i val="0"/>
        <color indexed="10"/>
      </font>
    </dxf>
    <dxf>
      <font>
        <b/>
        <i val="0"/>
        <color indexed="10"/>
      </font>
    </dxf>
    <dxf>
      <font>
        <b/>
        <i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ribold\AppData\Local\Microsoft\Windows\Temporary%20Internet%20Files\Content.Outlook\ARFYE6YM\Kopie%20von%20P&#196;D-SW_Beschaffung_Bewertungsmatri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kraft\AppData\Local\Microsoft\Windows\Temporary%20Internet%20Files\Content.Outlook\GWXD34JV\Kopie%20von%20P&#196;D-SW_Beschaffung_Bewertungsmatrix.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ribold\AppData\Local\Microsoft\Windows\Temporary%20Internet%20Files\Content.Outlook\ARFYE6YM\in%20STEP\P&#196;D-Software\C_Beschaffung\Kopie%20von%20P&#196;D-SW_Beschaffung_Bewertungsmatrix_______.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tkraft\AppData\Local\Microsoft\Windows\Temporary%20Internet%20Files\Content.Outlook\GWXD34JV\in%20STEP\P&#196;D-Software\C_Beschaffung\Kopie%20von%20P&#196;D-SW_Beschaffung_Bewertungsmatrix_______.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Kopie%20von%20P&#196;D-SW_Beschaffung_Bewertungsmatrix_2017_05___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formelle Prüfung"/>
      <sheetName val="2. Eignung"/>
      <sheetName val="3. Preise"/>
      <sheetName val="4. Leistung "/>
      <sheetName val="4. Kriterienkatalog"/>
      <sheetName val="Einfache Richtwertmethode"/>
      <sheetName val="Erweiterte Richtwertmethode"/>
      <sheetName val="Textquellen"/>
      <sheetName val="Zeitleiste"/>
    </sheetNames>
    <sheetDataSet>
      <sheetData sheetId="0" refreshError="1"/>
      <sheetData sheetId="1" refreshError="1"/>
      <sheetData sheetId="2" refreshError="1"/>
      <sheetData sheetId="3" refreshError="1"/>
      <sheetData sheetId="4"/>
      <sheetData sheetId="5" refreshError="1"/>
      <sheetData sheetId="6" refreshError="1"/>
      <sheetData sheetId="7">
        <row r="2">
          <cell r="A2" t="str">
            <v>Öffentliche Ausschreibung 
(National)</v>
          </cell>
          <cell r="B2">
            <v>1</v>
          </cell>
          <cell r="C2">
            <v>100</v>
          </cell>
          <cell r="D2" t="str">
            <v>Leistung</v>
          </cell>
        </row>
        <row r="3">
          <cell r="A3" t="str">
            <v>Beschränkte Ausschreibung 
(National)</v>
          </cell>
          <cell r="B3">
            <v>2</v>
          </cell>
          <cell r="C3">
            <v>1000</v>
          </cell>
          <cell r="D3" t="str">
            <v>Preis</v>
          </cell>
        </row>
        <row r="4">
          <cell r="A4" t="str">
            <v>Freihändige Vergabe (National)</v>
          </cell>
          <cell r="B4">
            <v>3</v>
          </cell>
          <cell r="C4">
            <v>10000</v>
          </cell>
        </row>
        <row r="5">
          <cell r="A5" t="str">
            <v>Offenes Verfahren 
(EU-weit)</v>
          </cell>
          <cell r="B5">
            <v>4</v>
          </cell>
          <cell r="C5">
            <v>100000</v>
          </cell>
        </row>
        <row r="6">
          <cell r="A6" t="str">
            <v>Nichtoffenes Verfahren 
(EU-weit)</v>
          </cell>
          <cell r="B6">
            <v>5</v>
          </cell>
          <cell r="C6">
            <v>1000000</v>
          </cell>
        </row>
        <row r="7">
          <cell r="A7" t="str">
            <v>Verhandlungsverfahren 
(EU-weit)</v>
          </cell>
          <cell r="B7">
            <v>6</v>
          </cell>
        </row>
        <row r="8">
          <cell r="B8">
            <v>7</v>
          </cell>
        </row>
        <row r="9">
          <cell r="B9">
            <v>8</v>
          </cell>
        </row>
        <row r="10">
          <cell r="B10">
            <v>9</v>
          </cell>
        </row>
        <row r="11">
          <cell r="B11">
            <v>10</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formelle Prüfung"/>
      <sheetName val="2. Eignung"/>
      <sheetName val="3. Preise"/>
      <sheetName val="4. Leistung "/>
      <sheetName val="4. Kriterienkatalog"/>
      <sheetName val="Einfache Richtwertmethode"/>
      <sheetName val="Erweiterte Richtwertmethode"/>
      <sheetName val="Textquellen"/>
      <sheetName val="Zeitleiste"/>
    </sheetNames>
    <sheetDataSet>
      <sheetData sheetId="0" refreshError="1"/>
      <sheetData sheetId="1" refreshError="1"/>
      <sheetData sheetId="2" refreshError="1"/>
      <sheetData sheetId="3" refreshError="1"/>
      <sheetData sheetId="4"/>
      <sheetData sheetId="5" refreshError="1"/>
      <sheetData sheetId="6" refreshError="1"/>
      <sheetData sheetId="7">
        <row r="2">
          <cell r="A2" t="str">
            <v>Öffentliche Ausschreibung 
(National)</v>
          </cell>
          <cell r="B2">
            <v>1</v>
          </cell>
          <cell r="C2">
            <v>100</v>
          </cell>
          <cell r="D2" t="str">
            <v>Leistung</v>
          </cell>
        </row>
        <row r="3">
          <cell r="A3" t="str">
            <v>Beschränkte Ausschreibung 
(National)</v>
          </cell>
          <cell r="B3">
            <v>2</v>
          </cell>
          <cell r="C3">
            <v>1000</v>
          </cell>
          <cell r="D3" t="str">
            <v>Preis</v>
          </cell>
        </row>
        <row r="4">
          <cell r="A4" t="str">
            <v>Freihändige Vergabe (National)</v>
          </cell>
          <cell r="B4">
            <v>3</v>
          </cell>
          <cell r="C4">
            <v>10000</v>
          </cell>
        </row>
        <row r="5">
          <cell r="A5" t="str">
            <v>Offenes Verfahren 
(EU-weit)</v>
          </cell>
          <cell r="B5">
            <v>4</v>
          </cell>
          <cell r="C5">
            <v>100000</v>
          </cell>
        </row>
        <row r="6">
          <cell r="A6" t="str">
            <v>Nichtoffenes Verfahren 
(EU-weit)</v>
          </cell>
          <cell r="B6">
            <v>5</v>
          </cell>
          <cell r="C6">
            <v>1000000</v>
          </cell>
        </row>
        <row r="7">
          <cell r="A7" t="str">
            <v>Verhandlungsverfahren 
(EU-weit)</v>
          </cell>
          <cell r="B7">
            <v>6</v>
          </cell>
        </row>
        <row r="8">
          <cell r="B8">
            <v>7</v>
          </cell>
        </row>
        <row r="9">
          <cell r="B9">
            <v>8</v>
          </cell>
        </row>
        <row r="10">
          <cell r="B10">
            <v>9</v>
          </cell>
        </row>
        <row r="11">
          <cell r="B11">
            <v>10</v>
          </cell>
        </row>
      </sheetData>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formelle Prüfung"/>
      <sheetName val="2. Eignungsprüfung_"/>
      <sheetName val="2. Eignung"/>
      <sheetName val="3. Preise"/>
      <sheetName val="4. Leistung "/>
      <sheetName val="4. Kriterienkatalog_"/>
      <sheetName val="Einfache Richtwertmethode"/>
      <sheetName val="Erweiterte Richtwertmethode"/>
      <sheetName val="Textquellen"/>
      <sheetName val="Zeitleiste"/>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ow r="2">
          <cell r="C2">
            <v>100</v>
          </cell>
          <cell r="D2" t="str">
            <v>Leistung</v>
          </cell>
        </row>
        <row r="3">
          <cell r="C3">
            <v>1000</v>
          </cell>
          <cell r="D3" t="str">
            <v>Preis</v>
          </cell>
        </row>
        <row r="4">
          <cell r="C4">
            <v>10000</v>
          </cell>
        </row>
        <row r="5">
          <cell r="C5">
            <v>100000</v>
          </cell>
        </row>
        <row r="6">
          <cell r="C6">
            <v>1000000</v>
          </cell>
        </row>
      </sheetData>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formelle Prüfung"/>
      <sheetName val="2. Eignungsprüfung_"/>
      <sheetName val="2. Eignung"/>
      <sheetName val="3. Preise"/>
      <sheetName val="4. Leistung "/>
      <sheetName val="4. Kriterienkatalog_"/>
      <sheetName val="Einfache Richtwertmethode"/>
      <sheetName val="Erweiterte Richtwertmethode"/>
      <sheetName val="Textquellen"/>
      <sheetName val="Zeitleiste"/>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ow r="2">
          <cell r="C2">
            <v>100</v>
          </cell>
          <cell r="D2" t="str">
            <v>Leistung</v>
          </cell>
        </row>
        <row r="3">
          <cell r="C3">
            <v>1000</v>
          </cell>
          <cell r="D3" t="str">
            <v>Preis</v>
          </cell>
        </row>
        <row r="4">
          <cell r="C4">
            <v>10000</v>
          </cell>
        </row>
        <row r="5">
          <cell r="C5">
            <v>100000</v>
          </cell>
        </row>
        <row r="6">
          <cell r="C6">
            <v>1000000</v>
          </cell>
        </row>
      </sheetData>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formelle Prüfung"/>
      <sheetName val="2. Eignungsprüfung_"/>
      <sheetName val="2. Eignung"/>
      <sheetName val="3. Preise"/>
      <sheetName val="4. Leistung "/>
      <sheetName val="Einfache Richtwertmethode"/>
      <sheetName val="Erweiterte Richtwertmethode"/>
      <sheetName val="Textquellen"/>
      <sheetName val="Zeitleiste"/>
    </sheetNames>
    <sheetDataSet>
      <sheetData sheetId="0"/>
      <sheetData sheetId="1"/>
      <sheetData sheetId="2"/>
      <sheetData sheetId="3"/>
      <sheetData sheetId="4"/>
      <sheetData sheetId="5"/>
      <sheetData sheetId="6"/>
      <sheetData sheetId="7">
        <row r="2">
          <cell r="C2">
            <v>100</v>
          </cell>
        </row>
        <row r="3">
          <cell r="C3">
            <v>1000</v>
          </cell>
        </row>
        <row r="4">
          <cell r="C4">
            <v>10000</v>
          </cell>
        </row>
        <row r="5">
          <cell r="C5">
            <v>100000</v>
          </cell>
        </row>
        <row r="6">
          <cell r="C6">
            <v>1000000</v>
          </cell>
        </row>
      </sheetData>
      <sheetData sheetId="8"/>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4" tint="-0.49995422223578601"/>
  </sheetPr>
  <dimension ref="A1"/>
  <sheetViews>
    <sheetView workbookViewId="0"/>
  </sheetViews>
  <sheetFormatPr baseColWidth="10" defaultColWidth="11.42578125" defaultRowHeight="12.75" x14ac:dyDescent="0.2"/>
  <cols>
    <col min="1" max="1" width="75.7109375" customWidth="1"/>
  </cols>
  <sheetData>
    <row r="1" spans="1:1" ht="26.25" x14ac:dyDescent="0.4">
      <c r="A1" s="2" t="s">
        <v>0</v>
      </c>
    </row>
  </sheetData>
  <sheetProtection selectLockedCells="1" selectUnlockedCells="1"/>
  <customSheetViews>
    <customSheetView guid="{08E9D779-95AE-49CE-95F2-BE10EDBADB20}" state="hidden">
      <pageMargins left="0.78749999999999998" right="0.78749999999999998" top="0.98402777777777795" bottom="0.98402777777777795" header="0.51180555555555596" footer="0.51180555555555596"/>
      <pageSetup paperSize="9" orientation="portrait" horizontalDpi="300" verticalDpi="300" r:id="rId1"/>
      <headerFooter alignWithMargins="0"/>
    </customSheetView>
  </customSheetViews>
  <pageMargins left="0.78749999999999998" right="0.78749999999999998" top="0.98402777777777795" bottom="0.98402777777777795" header="0.51180555555555596" footer="0.51180555555555596"/>
  <pageSetup paperSize="9"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1">
    <tabColor theme="4" tint="0.59996337778862885"/>
    <outlinePr summaryBelow="0" summaryRight="0"/>
    <pageSetUpPr fitToPage="1"/>
  </sheetPr>
  <dimension ref="A1:AJ11"/>
  <sheetViews>
    <sheetView tabSelected="1" view="pageBreakPreview" topLeftCell="A7" zoomScale="110" zoomScaleNormal="100" zoomScaleSheetLayoutView="110" workbookViewId="0">
      <selection activeCell="D8" sqref="D8"/>
    </sheetView>
  </sheetViews>
  <sheetFormatPr baseColWidth="10" defaultColWidth="11.42578125" defaultRowHeight="16.5" x14ac:dyDescent="0.3"/>
  <cols>
    <col min="1" max="2" width="8.42578125" style="407" customWidth="1"/>
    <col min="3" max="3" width="48" style="408" customWidth="1"/>
    <col min="4" max="4" width="39" style="408" customWidth="1"/>
    <col min="5" max="5" width="39.42578125" style="408" customWidth="1"/>
    <col min="6" max="6" width="10.7109375" style="409" customWidth="1"/>
    <col min="7" max="8" width="10.7109375" style="409" hidden="1" customWidth="1"/>
    <col min="9" max="13" width="10.7109375" style="410" hidden="1" customWidth="1"/>
    <col min="14" max="14" width="10.7109375" style="411" customWidth="1"/>
    <col min="15" max="16" width="10.7109375" style="478" customWidth="1"/>
    <col min="17" max="18" width="15.7109375" style="478" hidden="1" customWidth="1"/>
    <col min="19" max="19" width="34.7109375" style="479" customWidth="1"/>
    <col min="20" max="16384" width="11.42578125" style="404"/>
  </cols>
  <sheetData>
    <row r="1" spans="1:36" s="398" customFormat="1" ht="70.150000000000006" customHeight="1" x14ac:dyDescent="0.2">
      <c r="A1" s="412" t="s">
        <v>234</v>
      </c>
      <c r="B1" s="412" t="s">
        <v>367</v>
      </c>
      <c r="C1" s="413" t="s">
        <v>368</v>
      </c>
      <c r="D1" s="413" t="s">
        <v>385</v>
      </c>
      <c r="E1" s="414" t="s">
        <v>262</v>
      </c>
      <c r="F1" s="415" t="s">
        <v>369</v>
      </c>
      <c r="G1" s="394" t="s">
        <v>251</v>
      </c>
      <c r="H1" s="394" t="s">
        <v>252</v>
      </c>
      <c r="I1" s="395" t="s">
        <v>254</v>
      </c>
      <c r="J1" s="395" t="s">
        <v>255</v>
      </c>
      <c r="K1" s="395" t="s">
        <v>256</v>
      </c>
      <c r="L1" s="395" t="s">
        <v>263</v>
      </c>
      <c r="M1" s="395" t="s">
        <v>246</v>
      </c>
      <c r="N1" s="396" t="s">
        <v>247</v>
      </c>
      <c r="O1" s="429" t="s">
        <v>370</v>
      </c>
      <c r="P1" s="429" t="s">
        <v>371</v>
      </c>
      <c r="Q1" s="475" t="s">
        <v>364</v>
      </c>
      <c r="R1" s="475" t="s">
        <v>365</v>
      </c>
      <c r="S1" s="429" t="s">
        <v>366</v>
      </c>
      <c r="T1" s="397"/>
      <c r="U1" s="397"/>
      <c r="V1" s="397"/>
      <c r="W1" s="397"/>
      <c r="X1" s="397"/>
      <c r="Y1" s="397"/>
      <c r="Z1" s="397"/>
      <c r="AA1" s="397"/>
      <c r="AB1" s="397"/>
      <c r="AC1" s="397"/>
      <c r="AD1" s="397"/>
      <c r="AE1" s="397"/>
      <c r="AF1" s="397"/>
      <c r="AG1" s="397"/>
      <c r="AH1" s="397"/>
      <c r="AI1" s="397"/>
      <c r="AJ1" s="397"/>
    </row>
    <row r="2" spans="1:36" s="405" customFormat="1" ht="66" x14ac:dyDescent="0.3">
      <c r="A2" s="416">
        <v>1</v>
      </c>
      <c r="B2" s="417" t="s">
        <v>10</v>
      </c>
      <c r="C2" s="418" t="s">
        <v>378</v>
      </c>
      <c r="D2" s="419"/>
      <c r="E2" s="419"/>
      <c r="F2" s="420"/>
      <c r="G2" s="400"/>
      <c r="H2" s="400"/>
      <c r="I2" s="401"/>
      <c r="J2" s="401"/>
      <c r="K2" s="401"/>
      <c r="L2" s="401"/>
      <c r="M2" s="401"/>
      <c r="N2" s="402"/>
      <c r="O2" s="476"/>
      <c r="P2" s="476"/>
      <c r="Q2" s="477"/>
      <c r="R2" s="477"/>
      <c r="S2" s="476"/>
      <c r="T2" s="403"/>
      <c r="U2" s="403"/>
      <c r="V2" s="403"/>
      <c r="W2" s="403"/>
      <c r="X2" s="403"/>
      <c r="Y2" s="403"/>
      <c r="Z2" s="403"/>
      <c r="AA2" s="404"/>
      <c r="AB2" s="404"/>
      <c r="AC2" s="404"/>
      <c r="AD2" s="404"/>
      <c r="AE2" s="404"/>
      <c r="AF2" s="404"/>
      <c r="AG2" s="404"/>
      <c r="AH2" s="404"/>
      <c r="AI2" s="404"/>
      <c r="AJ2" s="404"/>
    </row>
    <row r="3" spans="1:36" s="405" customFormat="1" ht="82.5" x14ac:dyDescent="0.3">
      <c r="A3" s="416">
        <v>2</v>
      </c>
      <c r="B3" s="417" t="s">
        <v>10</v>
      </c>
      <c r="C3" s="418" t="s">
        <v>372</v>
      </c>
      <c r="D3" s="419"/>
      <c r="E3" s="419"/>
      <c r="F3" s="420"/>
      <c r="G3" s="400"/>
      <c r="H3" s="400"/>
      <c r="I3" s="401"/>
      <c r="J3" s="401"/>
      <c r="K3" s="401"/>
      <c r="L3" s="401"/>
      <c r="M3" s="401"/>
      <c r="N3" s="402"/>
      <c r="O3" s="476"/>
      <c r="P3" s="476"/>
      <c r="Q3" s="477"/>
      <c r="R3" s="477"/>
      <c r="S3" s="476"/>
      <c r="T3" s="403"/>
      <c r="U3" s="403"/>
      <c r="V3" s="403"/>
      <c r="W3" s="403"/>
      <c r="X3" s="403"/>
      <c r="Y3" s="403"/>
      <c r="Z3" s="403"/>
      <c r="AA3" s="404"/>
      <c r="AB3" s="404"/>
      <c r="AC3" s="404"/>
      <c r="AD3" s="404"/>
      <c r="AE3" s="404"/>
      <c r="AF3" s="404"/>
      <c r="AG3" s="404"/>
      <c r="AH3" s="404"/>
      <c r="AI3" s="404"/>
      <c r="AJ3" s="404"/>
    </row>
    <row r="4" spans="1:36" s="405" customFormat="1" ht="99" x14ac:dyDescent="0.3">
      <c r="A4" s="416">
        <v>3</v>
      </c>
      <c r="B4" s="417" t="s">
        <v>10</v>
      </c>
      <c r="C4" s="418" t="s">
        <v>373</v>
      </c>
      <c r="D4" s="419"/>
      <c r="E4" s="419"/>
      <c r="F4" s="420"/>
      <c r="G4" s="400"/>
      <c r="H4" s="400"/>
      <c r="I4" s="401"/>
      <c r="J4" s="401"/>
      <c r="K4" s="401"/>
      <c r="L4" s="401"/>
      <c r="M4" s="401"/>
      <c r="N4" s="402"/>
      <c r="O4" s="476"/>
      <c r="P4" s="476"/>
      <c r="Q4" s="477"/>
      <c r="R4" s="477"/>
      <c r="S4" s="476"/>
      <c r="T4" s="403"/>
      <c r="U4" s="403"/>
      <c r="V4" s="403"/>
      <c r="W4" s="403"/>
      <c r="X4" s="403"/>
      <c r="Y4" s="403"/>
      <c r="Z4" s="403"/>
      <c r="AA4" s="404"/>
      <c r="AB4" s="404"/>
      <c r="AC4" s="404"/>
      <c r="AD4" s="404"/>
      <c r="AE4" s="404"/>
      <c r="AF4" s="404"/>
      <c r="AG4" s="404"/>
      <c r="AH4" s="404"/>
      <c r="AI4" s="404"/>
      <c r="AJ4" s="404"/>
    </row>
    <row r="5" spans="1:36" s="405" customFormat="1" ht="115.5" x14ac:dyDescent="0.3">
      <c r="A5" s="416">
        <v>4</v>
      </c>
      <c r="B5" s="417" t="s">
        <v>10</v>
      </c>
      <c r="C5" s="418" t="s">
        <v>383</v>
      </c>
      <c r="D5" s="419"/>
      <c r="E5" s="419"/>
      <c r="F5" s="420"/>
      <c r="G5" s="400"/>
      <c r="H5" s="400"/>
      <c r="I5" s="401"/>
      <c r="J5" s="401"/>
      <c r="K5" s="401"/>
      <c r="L5" s="401"/>
      <c r="M5" s="401"/>
      <c r="N5" s="402"/>
      <c r="O5" s="476"/>
      <c r="P5" s="476"/>
      <c r="Q5" s="477"/>
      <c r="R5" s="477"/>
      <c r="S5" s="476"/>
      <c r="T5" s="403"/>
      <c r="U5" s="403"/>
      <c r="V5" s="403"/>
      <c r="W5" s="403"/>
      <c r="X5" s="403"/>
      <c r="Y5" s="403"/>
      <c r="Z5" s="403"/>
      <c r="AA5" s="404"/>
      <c r="AB5" s="404"/>
      <c r="AC5" s="404"/>
      <c r="AD5" s="404"/>
      <c r="AE5" s="404"/>
      <c r="AF5" s="404"/>
      <c r="AG5" s="404"/>
      <c r="AH5" s="404"/>
      <c r="AI5" s="404"/>
      <c r="AJ5" s="404"/>
    </row>
    <row r="6" spans="1:36" s="405" customFormat="1" ht="49.5" x14ac:dyDescent="0.3">
      <c r="A6" s="416">
        <v>5</v>
      </c>
      <c r="B6" s="417" t="s">
        <v>10</v>
      </c>
      <c r="C6" s="421" t="s">
        <v>386</v>
      </c>
      <c r="D6" s="422"/>
      <c r="E6" s="423"/>
      <c r="F6" s="420"/>
      <c r="G6" s="400"/>
      <c r="H6" s="400"/>
      <c r="I6" s="401"/>
      <c r="J6" s="401"/>
      <c r="K6" s="401"/>
      <c r="L6" s="401"/>
      <c r="M6" s="401"/>
      <c r="N6" s="402"/>
      <c r="O6" s="476"/>
      <c r="P6" s="476"/>
      <c r="Q6" s="477"/>
      <c r="R6" s="477"/>
      <c r="S6" s="476"/>
      <c r="T6" s="403"/>
      <c r="U6" s="403"/>
      <c r="V6" s="403"/>
      <c r="W6" s="403"/>
      <c r="X6" s="403"/>
      <c r="Y6" s="403"/>
      <c r="Z6" s="403"/>
      <c r="AA6" s="404"/>
      <c r="AB6" s="404"/>
      <c r="AC6" s="404"/>
      <c r="AD6" s="404"/>
      <c r="AE6" s="404"/>
      <c r="AF6" s="404"/>
      <c r="AG6" s="404"/>
      <c r="AH6" s="404"/>
      <c r="AI6" s="404"/>
      <c r="AJ6" s="404"/>
    </row>
    <row r="7" spans="1:36" s="405" customFormat="1" x14ac:dyDescent="0.3">
      <c r="A7" s="424"/>
      <c r="B7" s="424"/>
      <c r="C7" s="1" t="s">
        <v>377</v>
      </c>
      <c r="D7" s="430"/>
      <c r="E7" s="431"/>
      <c r="F7" s="425">
        <v>1</v>
      </c>
      <c r="G7" s="399"/>
      <c r="H7" s="399"/>
      <c r="I7" s="406"/>
      <c r="J7" s="406"/>
      <c r="K7" s="406"/>
      <c r="L7" s="406"/>
      <c r="M7" s="406"/>
      <c r="N7" s="419"/>
      <c r="O7" s="476"/>
      <c r="P7" s="476"/>
      <c r="Q7" s="476"/>
      <c r="R7" s="476"/>
      <c r="S7" s="476"/>
      <c r="T7" s="403"/>
      <c r="U7" s="403"/>
      <c r="V7" s="403"/>
      <c r="W7" s="403"/>
      <c r="X7" s="403"/>
      <c r="Y7" s="403"/>
      <c r="Z7" s="403"/>
      <c r="AA7" s="404"/>
      <c r="AB7" s="404"/>
      <c r="AC7" s="404"/>
      <c r="AD7" s="404"/>
      <c r="AE7" s="404"/>
      <c r="AF7" s="404"/>
      <c r="AG7" s="404"/>
      <c r="AH7" s="404"/>
      <c r="AI7" s="404"/>
      <c r="AJ7" s="404"/>
    </row>
    <row r="8" spans="1:36" s="405" customFormat="1" ht="115.5" x14ac:dyDescent="0.3">
      <c r="A8" s="416">
        <v>6</v>
      </c>
      <c r="B8" s="426" t="s">
        <v>382</v>
      </c>
      <c r="C8" s="418" t="s">
        <v>379</v>
      </c>
      <c r="D8" s="418" t="s">
        <v>374</v>
      </c>
      <c r="E8" s="418" t="s">
        <v>387</v>
      </c>
      <c r="F8" s="427">
        <v>0.25</v>
      </c>
      <c r="G8" s="400"/>
      <c r="H8" s="400"/>
      <c r="I8" s="401"/>
      <c r="J8" s="401"/>
      <c r="K8" s="401"/>
      <c r="L8" s="401"/>
      <c r="M8" s="401"/>
      <c r="N8" s="419"/>
      <c r="O8" s="476"/>
      <c r="P8" s="476"/>
      <c r="Q8" s="476"/>
      <c r="R8" s="476"/>
      <c r="S8" s="476"/>
      <c r="T8" s="403"/>
      <c r="U8" s="403"/>
      <c r="V8" s="403"/>
      <c r="W8" s="403"/>
      <c r="X8" s="403"/>
      <c r="Y8" s="403"/>
      <c r="Z8" s="403"/>
      <c r="AA8" s="404"/>
      <c r="AB8" s="404"/>
      <c r="AC8" s="404"/>
      <c r="AD8" s="404"/>
      <c r="AE8" s="404"/>
      <c r="AF8" s="404"/>
      <c r="AG8" s="404"/>
      <c r="AH8" s="404"/>
      <c r="AI8" s="404"/>
      <c r="AJ8" s="404"/>
    </row>
    <row r="9" spans="1:36" s="405" customFormat="1" ht="132" x14ac:dyDescent="0.3">
      <c r="A9" s="416">
        <v>7</v>
      </c>
      <c r="B9" s="426" t="s">
        <v>382</v>
      </c>
      <c r="C9" s="418" t="s">
        <v>380</v>
      </c>
      <c r="D9" s="428" t="s">
        <v>375</v>
      </c>
      <c r="E9" s="418" t="s">
        <v>388</v>
      </c>
      <c r="F9" s="427">
        <v>0.31</v>
      </c>
      <c r="G9" s="400"/>
      <c r="H9" s="400"/>
      <c r="I9" s="401"/>
      <c r="J9" s="401"/>
      <c r="K9" s="401"/>
      <c r="L9" s="401"/>
      <c r="M9" s="401"/>
      <c r="N9" s="419"/>
      <c r="O9" s="476"/>
      <c r="P9" s="476"/>
      <c r="Q9" s="476"/>
      <c r="R9" s="476"/>
      <c r="S9" s="476"/>
      <c r="T9" s="403"/>
      <c r="U9" s="403"/>
      <c r="V9" s="403"/>
      <c r="W9" s="403"/>
      <c r="X9" s="403"/>
      <c r="Y9" s="403"/>
      <c r="Z9" s="403"/>
      <c r="AA9" s="404"/>
      <c r="AB9" s="404"/>
      <c r="AC9" s="404"/>
      <c r="AD9" s="404"/>
      <c r="AE9" s="404"/>
      <c r="AF9" s="404"/>
      <c r="AG9" s="404"/>
      <c r="AH9" s="404"/>
      <c r="AI9" s="404"/>
      <c r="AJ9" s="404"/>
    </row>
    <row r="10" spans="1:36" s="405" customFormat="1" ht="165" x14ac:dyDescent="0.3">
      <c r="A10" s="416">
        <v>8</v>
      </c>
      <c r="B10" s="426" t="s">
        <v>382</v>
      </c>
      <c r="C10" s="418" t="s">
        <v>384</v>
      </c>
      <c r="D10" s="428" t="s">
        <v>376</v>
      </c>
      <c r="E10" s="418" t="s">
        <v>389</v>
      </c>
      <c r="F10" s="427">
        <v>0.31</v>
      </c>
      <c r="G10" s="400"/>
      <c r="H10" s="400"/>
      <c r="I10" s="401"/>
      <c r="J10" s="401"/>
      <c r="K10" s="401"/>
      <c r="L10" s="401"/>
      <c r="M10" s="401"/>
      <c r="N10" s="419"/>
      <c r="O10" s="476"/>
      <c r="P10" s="476"/>
      <c r="Q10" s="476"/>
      <c r="R10" s="476"/>
      <c r="S10" s="476"/>
      <c r="T10" s="403"/>
      <c r="U10" s="403"/>
      <c r="V10" s="403"/>
      <c r="W10" s="403"/>
      <c r="X10" s="403"/>
      <c r="Y10" s="403"/>
      <c r="Z10" s="403"/>
      <c r="AA10" s="404"/>
      <c r="AB10" s="404"/>
      <c r="AC10" s="404"/>
      <c r="AD10" s="404"/>
      <c r="AE10" s="404"/>
      <c r="AF10" s="404"/>
      <c r="AG10" s="404"/>
      <c r="AH10" s="404"/>
      <c r="AI10" s="404"/>
      <c r="AJ10" s="404"/>
    </row>
    <row r="11" spans="1:36" s="405" customFormat="1" ht="132" x14ac:dyDescent="0.3">
      <c r="A11" s="416">
        <v>9</v>
      </c>
      <c r="B11" s="426" t="s">
        <v>382</v>
      </c>
      <c r="C11" s="418" t="s">
        <v>381</v>
      </c>
      <c r="D11" s="428" t="s">
        <v>375</v>
      </c>
      <c r="E11" s="418" t="s">
        <v>390</v>
      </c>
      <c r="F11" s="427">
        <v>0.13</v>
      </c>
      <c r="G11" s="400"/>
      <c r="H11" s="400"/>
      <c r="I11" s="401"/>
      <c r="J11" s="401"/>
      <c r="K11" s="401"/>
      <c r="L11" s="401"/>
      <c r="M11" s="401"/>
      <c r="N11" s="419"/>
      <c r="O11" s="476"/>
      <c r="P11" s="476"/>
      <c r="Q11" s="476"/>
      <c r="R11" s="476"/>
      <c r="S11" s="476"/>
      <c r="T11" s="403"/>
      <c r="U11" s="403"/>
      <c r="V11" s="403"/>
      <c r="W11" s="403"/>
      <c r="X11" s="403"/>
      <c r="Y11" s="403"/>
      <c r="Z11" s="403"/>
      <c r="AA11" s="404"/>
      <c r="AB11" s="404"/>
      <c r="AC11" s="404"/>
      <c r="AD11" s="404"/>
      <c r="AE11" s="404"/>
      <c r="AF11" s="404"/>
      <c r="AG11" s="404"/>
      <c r="AH11" s="404"/>
      <c r="AI11" s="404"/>
      <c r="AJ11" s="404"/>
    </row>
  </sheetData>
  <sheetProtection algorithmName="SHA-512" hashValue="HJAfmAb0sRJCHnEPDkxEOnsGxySHSSid6Xlpk2eawogTyCX1FOB5n1VSkzCXFPtnAPF3R6sfbXAHJ0bOAtfUIg==" saltValue="Z3FYQhErNzmYmy8l5y8jzQ==" spinCount="100000" sheet="1" formatCells="0" formatColumns="0" formatRows="0" autoFilter="0"/>
  <mergeCells count="1">
    <mergeCell ref="C7:E7"/>
  </mergeCells>
  <conditionalFormatting sqref="C1:E1">
    <cfRule type="cellIs" dxfId="0" priority="3" stopIfTrue="1" operator="equal">
      <formula>"Fehler"</formula>
    </cfRule>
  </conditionalFormatting>
  <printOptions horizontalCentered="1"/>
  <pageMargins left="0.23622047244094499" right="0.23622047244094499" top="0.196850393700787" bottom="0.15748031496063" header="0" footer="0"/>
  <pageSetup paperSize="9" scale="45" orientation="portrait" r:id="rId1"/>
  <headerFooter alignWithMargins="0"/>
  <rowBreaks count="1" manualBreakCount="1">
    <brk id="1" max="18" man="1"/>
  </rowBreaks>
  <colBreaks count="1" manualBreakCount="1">
    <brk id="13" max="1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4" tint="-0.24994659260841701"/>
    <outlinePr summaryBelow="0" summaryRight="0"/>
    <pageSetUpPr fitToPage="1"/>
  </sheetPr>
  <dimension ref="A1:X52"/>
  <sheetViews>
    <sheetView view="pageBreakPreview" zoomScale="85" zoomScaleNormal="100" zoomScaleSheetLayoutView="85" workbookViewId="0">
      <pane ySplit="2" topLeftCell="A16" activePane="bottomLeft" state="frozen"/>
      <selection pane="bottomLeft"/>
    </sheetView>
  </sheetViews>
  <sheetFormatPr baseColWidth="10" defaultColWidth="11.5703125" defaultRowHeight="15" outlineLevelRow="3" x14ac:dyDescent="0.2"/>
  <cols>
    <col min="1" max="1" width="9.42578125" style="325" bestFit="1" customWidth="1"/>
    <col min="2" max="2" width="8.5703125" style="326" customWidth="1"/>
    <col min="3" max="3" width="51.42578125" style="327" customWidth="1"/>
    <col min="4" max="4" width="25.7109375" style="327" customWidth="1"/>
    <col min="5" max="8" width="10.7109375" style="344" customWidth="1"/>
    <col min="9" max="9" width="10.7109375" style="345" customWidth="1"/>
    <col min="10" max="11" width="10.7109375" style="328" customWidth="1"/>
    <col min="12" max="12" width="100.7109375" style="329" customWidth="1"/>
    <col min="13" max="14" width="11.7109375" style="329" customWidth="1"/>
    <col min="15" max="15" width="100.7109375" style="330" customWidth="1"/>
    <col min="16" max="16384" width="11.5703125" style="331"/>
  </cols>
  <sheetData>
    <row r="1" spans="1:24" ht="17.45" customHeight="1" x14ac:dyDescent="0.25">
      <c r="D1" s="434" t="s">
        <v>253</v>
      </c>
      <c r="E1" s="434"/>
      <c r="F1" s="434"/>
      <c r="G1" s="434"/>
      <c r="H1" s="434"/>
      <c r="I1" s="434"/>
    </row>
    <row r="2" spans="1:24" s="332" customFormat="1" ht="47.25" x14ac:dyDescent="0.2">
      <c r="A2" s="265" t="s">
        <v>234</v>
      </c>
      <c r="B2" s="265" t="s">
        <v>233</v>
      </c>
      <c r="C2" s="266" t="s">
        <v>235</v>
      </c>
      <c r="D2" s="266" t="s">
        <v>243</v>
      </c>
      <c r="E2" s="267" t="s">
        <v>249</v>
      </c>
      <c r="F2" s="267" t="s">
        <v>250</v>
      </c>
      <c r="G2" s="267" t="s">
        <v>251</v>
      </c>
      <c r="H2" s="267" t="s">
        <v>252</v>
      </c>
      <c r="I2" s="268" t="s">
        <v>246</v>
      </c>
      <c r="J2" s="269" t="s">
        <v>247</v>
      </c>
      <c r="K2" s="269" t="s">
        <v>248</v>
      </c>
      <c r="L2" s="269" t="s">
        <v>241</v>
      </c>
      <c r="M2" s="270" t="s">
        <v>244</v>
      </c>
      <c r="N2" s="270" t="s">
        <v>245</v>
      </c>
      <c r="O2" s="271" t="s">
        <v>242</v>
      </c>
    </row>
    <row r="3" spans="1:24" s="332" customFormat="1" ht="15.75" x14ac:dyDescent="0.2">
      <c r="A3" s="265"/>
      <c r="B3" s="265"/>
      <c r="C3" s="266"/>
      <c r="D3" s="266"/>
      <c r="E3" s="267"/>
      <c r="F3" s="267"/>
      <c r="G3" s="267"/>
      <c r="H3" s="267"/>
      <c r="I3" s="268"/>
      <c r="J3" s="269"/>
      <c r="K3" s="269"/>
      <c r="L3" s="269"/>
      <c r="M3" s="270"/>
      <c r="N3" s="270"/>
      <c r="O3" s="271"/>
    </row>
    <row r="4" spans="1:24" s="333" customFormat="1" ht="40.700000000000003" customHeight="1" x14ac:dyDescent="0.2">
      <c r="A4" s="293"/>
      <c r="B4" s="301"/>
      <c r="C4" s="432" t="s">
        <v>264</v>
      </c>
      <c r="D4" s="432"/>
      <c r="E4" s="432"/>
      <c r="F4" s="432"/>
      <c r="G4" s="432"/>
      <c r="H4" s="432"/>
      <c r="I4" s="432"/>
      <c r="J4" s="432"/>
      <c r="K4" s="299"/>
      <c r="L4" s="299"/>
      <c r="M4" s="299"/>
      <c r="N4" s="323"/>
      <c r="O4" s="323"/>
      <c r="P4" s="323"/>
      <c r="Q4" s="301"/>
      <c r="R4" s="323"/>
      <c r="S4" s="323"/>
      <c r="T4" s="323"/>
      <c r="U4" s="323"/>
      <c r="V4" s="323"/>
      <c r="W4" s="323"/>
      <c r="X4" s="323"/>
    </row>
    <row r="5" spans="1:24" s="333" customFormat="1" ht="27" customHeight="1" x14ac:dyDescent="0.2">
      <c r="A5" s="293"/>
      <c r="B5" s="301"/>
      <c r="C5" s="432" t="s">
        <v>265</v>
      </c>
      <c r="D5" s="432"/>
      <c r="E5" s="432"/>
      <c r="F5" s="432"/>
      <c r="G5" s="432"/>
      <c r="H5" s="432"/>
      <c r="I5" s="432"/>
      <c r="J5" s="432"/>
      <c r="K5" s="299"/>
      <c r="L5" s="299"/>
      <c r="M5" s="299"/>
      <c r="N5" s="323"/>
      <c r="O5" s="323"/>
      <c r="P5" s="323"/>
      <c r="Q5" s="301"/>
      <c r="R5" s="323"/>
      <c r="S5" s="323"/>
      <c r="T5" s="323"/>
      <c r="U5" s="323"/>
      <c r="V5" s="323"/>
      <c r="W5" s="323"/>
      <c r="X5" s="323"/>
    </row>
    <row r="6" spans="1:24" s="333" customFormat="1" ht="28.9" customHeight="1" x14ac:dyDescent="0.2">
      <c r="A6" s="293"/>
      <c r="B6" s="301"/>
      <c r="C6" s="432" t="s">
        <v>314</v>
      </c>
      <c r="D6" s="432"/>
      <c r="E6" s="432"/>
      <c r="F6" s="432"/>
      <c r="G6" s="432"/>
      <c r="H6" s="432"/>
      <c r="I6" s="432"/>
      <c r="J6" s="432"/>
      <c r="K6" s="299"/>
      <c r="L6" s="299"/>
      <c r="M6" s="299"/>
      <c r="N6" s="323"/>
      <c r="O6" s="323"/>
      <c r="P6" s="323"/>
      <c r="Q6" s="301"/>
      <c r="R6" s="323"/>
      <c r="S6" s="323"/>
      <c r="T6" s="323"/>
      <c r="U6" s="323"/>
      <c r="V6" s="323"/>
      <c r="W6" s="323"/>
      <c r="X6" s="323"/>
    </row>
    <row r="7" spans="1:24" ht="85.9" customHeight="1" x14ac:dyDescent="0.2">
      <c r="A7" s="313"/>
      <c r="B7" s="314"/>
      <c r="C7" s="433" t="s">
        <v>266</v>
      </c>
      <c r="D7" s="433"/>
      <c r="E7" s="433"/>
      <c r="F7" s="433"/>
      <c r="G7" s="433"/>
      <c r="H7" s="433"/>
      <c r="I7" s="433"/>
      <c r="J7" s="433"/>
      <c r="K7" s="312"/>
      <c r="L7" s="312"/>
      <c r="M7" s="312"/>
      <c r="N7" s="300"/>
      <c r="O7" s="300"/>
      <c r="P7" s="300"/>
      <c r="Q7" s="300"/>
      <c r="R7" s="334"/>
      <c r="S7" s="334"/>
      <c r="T7" s="334"/>
      <c r="U7" s="334"/>
      <c r="V7" s="334"/>
      <c r="W7" s="334"/>
      <c r="X7" s="334"/>
    </row>
    <row r="8" spans="1:24" s="340" customFormat="1" ht="76.5" collapsed="1" x14ac:dyDescent="0.2">
      <c r="A8" s="303" t="s">
        <v>232</v>
      </c>
      <c r="B8" s="304"/>
      <c r="C8" s="305" t="s">
        <v>313</v>
      </c>
      <c r="D8" s="324"/>
      <c r="E8" s="306"/>
      <c r="F8" s="306"/>
      <c r="G8" s="306"/>
      <c r="H8" s="306"/>
      <c r="I8" s="307">
        <f>E8</f>
        <v>0</v>
      </c>
      <c r="J8" s="308"/>
      <c r="K8" s="308"/>
      <c r="L8" s="309"/>
      <c r="M8" s="309"/>
      <c r="N8" s="309"/>
      <c r="O8" s="304"/>
      <c r="P8" s="309"/>
      <c r="Q8" s="309"/>
      <c r="R8" s="309"/>
      <c r="S8" s="309"/>
      <c r="T8" s="309"/>
      <c r="U8" s="309"/>
      <c r="V8" s="309"/>
    </row>
    <row r="9" spans="1:24" s="333" customFormat="1" ht="15.75" hidden="1" outlineLevel="2" x14ac:dyDescent="0.2">
      <c r="A9" s="293" t="s">
        <v>258</v>
      </c>
      <c r="B9" s="301" t="s">
        <v>8</v>
      </c>
      <c r="C9" s="335" t="s">
        <v>261</v>
      </c>
      <c r="D9" s="294"/>
      <c r="E9" s="296"/>
      <c r="F9" s="296"/>
      <c r="G9" s="296"/>
      <c r="H9" s="296"/>
      <c r="I9" s="298"/>
      <c r="J9" s="299"/>
      <c r="K9" s="299"/>
      <c r="L9" s="323"/>
      <c r="M9" s="323"/>
      <c r="N9" s="323"/>
      <c r="O9" s="301"/>
      <c r="P9" s="323"/>
      <c r="Q9" s="323"/>
      <c r="R9" s="323"/>
      <c r="S9" s="323"/>
      <c r="T9" s="323"/>
      <c r="U9" s="323"/>
      <c r="V9" s="323"/>
    </row>
    <row r="10" spans="1:24" s="333" customFormat="1" ht="15.75" hidden="1" outlineLevel="2" x14ac:dyDescent="0.2">
      <c r="A10" s="293" t="s">
        <v>307</v>
      </c>
      <c r="B10" s="301" t="s">
        <v>8</v>
      </c>
      <c r="C10" s="335" t="s">
        <v>260</v>
      </c>
      <c r="D10" s="294"/>
      <c r="E10" s="296"/>
      <c r="F10" s="296"/>
      <c r="G10" s="296"/>
      <c r="H10" s="296"/>
      <c r="I10" s="298"/>
      <c r="J10" s="299"/>
      <c r="K10" s="299"/>
      <c r="L10" s="323"/>
      <c r="M10" s="323"/>
      <c r="N10" s="323"/>
      <c r="O10" s="301"/>
      <c r="P10" s="323"/>
      <c r="Q10" s="323"/>
      <c r="R10" s="323"/>
      <c r="S10" s="323"/>
      <c r="T10" s="323"/>
      <c r="U10" s="323"/>
      <c r="V10" s="323"/>
    </row>
    <row r="11" spans="1:24" s="333" customFormat="1" ht="15.75" hidden="1" outlineLevel="2" x14ac:dyDescent="0.2">
      <c r="A11" s="293" t="s">
        <v>308</v>
      </c>
      <c r="B11" s="301" t="s">
        <v>8</v>
      </c>
      <c r="C11" s="335" t="s">
        <v>259</v>
      </c>
      <c r="D11" s="294"/>
      <c r="E11" s="296"/>
      <c r="F11" s="296"/>
      <c r="G11" s="296"/>
      <c r="H11" s="296"/>
      <c r="I11" s="298"/>
      <c r="J11" s="299"/>
      <c r="K11" s="299"/>
      <c r="L11" s="323"/>
      <c r="M11" s="323"/>
      <c r="N11" s="323"/>
      <c r="O11" s="301"/>
      <c r="P11" s="323"/>
      <c r="Q11" s="323"/>
      <c r="R11" s="323"/>
      <c r="S11" s="323"/>
      <c r="T11" s="323"/>
      <c r="U11" s="323"/>
      <c r="V11" s="323"/>
    </row>
    <row r="12" spans="1:24" s="333" customFormat="1" ht="28.5" hidden="1" outlineLevel="2" x14ac:dyDescent="0.2">
      <c r="A12" s="293" t="s">
        <v>309</v>
      </c>
      <c r="B12" s="301" t="s">
        <v>8</v>
      </c>
      <c r="C12" s="335" t="s">
        <v>310</v>
      </c>
      <c r="D12" s="294"/>
      <c r="E12" s="296"/>
      <c r="F12" s="296"/>
      <c r="G12" s="296"/>
      <c r="H12" s="296"/>
      <c r="I12" s="298"/>
      <c r="J12" s="299"/>
      <c r="K12" s="299"/>
      <c r="L12" s="323"/>
      <c r="M12" s="323"/>
      <c r="N12" s="323"/>
      <c r="O12" s="301"/>
      <c r="P12" s="323"/>
      <c r="Q12" s="323"/>
      <c r="R12" s="323"/>
      <c r="S12" s="323"/>
      <c r="T12" s="323"/>
      <c r="U12" s="323"/>
      <c r="V12" s="323"/>
    </row>
    <row r="13" spans="1:24" s="336" customFormat="1" ht="15.75" x14ac:dyDescent="0.25">
      <c r="A13" s="277" t="s">
        <v>231</v>
      </c>
      <c r="B13" s="278"/>
      <c r="C13" s="279" t="s">
        <v>257</v>
      </c>
      <c r="D13" s="279"/>
      <c r="E13" s="280">
        <v>0.75</v>
      </c>
      <c r="F13" s="281">
        <f>SUM(F14:F46)</f>
        <v>1</v>
      </c>
      <c r="G13" s="280"/>
      <c r="H13" s="280"/>
      <c r="I13" s="282">
        <f>E13</f>
        <v>0.75</v>
      </c>
      <c r="J13" s="283"/>
      <c r="K13" s="283"/>
      <c r="L13" s="284"/>
      <c r="M13" s="284"/>
      <c r="N13" s="284"/>
      <c r="O13" s="278"/>
      <c r="P13" s="284"/>
      <c r="Q13" s="284"/>
      <c r="R13" s="284"/>
      <c r="S13" s="284"/>
      <c r="T13" s="284"/>
      <c r="U13" s="284"/>
      <c r="V13" s="284"/>
    </row>
    <row r="14" spans="1:24" s="337" customFormat="1" ht="31.5" outlineLevel="1" x14ac:dyDescent="0.2">
      <c r="A14" s="285" t="s">
        <v>236</v>
      </c>
      <c r="B14" s="286"/>
      <c r="C14" s="287" t="s">
        <v>267</v>
      </c>
      <c r="D14" s="288"/>
      <c r="E14" s="289"/>
      <c r="F14" s="289">
        <v>0.8</v>
      </c>
      <c r="G14" s="289">
        <f>SUM(G15:G42)</f>
        <v>1</v>
      </c>
      <c r="H14" s="289"/>
      <c r="I14" s="290">
        <f>F14*E$13</f>
        <v>0.60000000000000009</v>
      </c>
      <c r="J14" s="291"/>
      <c r="K14" s="291"/>
      <c r="L14" s="292"/>
      <c r="M14" s="292"/>
      <c r="N14" s="292"/>
      <c r="O14" s="286"/>
      <c r="P14" s="292"/>
      <c r="Q14" s="292"/>
      <c r="R14" s="292"/>
      <c r="S14" s="292"/>
      <c r="T14" s="292"/>
      <c r="U14" s="292"/>
      <c r="V14" s="292"/>
    </row>
    <row r="15" spans="1:24" s="353" customFormat="1" outlineLevel="2" x14ac:dyDescent="0.2">
      <c r="A15" s="346" t="s">
        <v>237</v>
      </c>
      <c r="B15" s="347"/>
      <c r="C15" s="348" t="s">
        <v>268</v>
      </c>
      <c r="D15" s="348"/>
      <c r="E15" s="349"/>
      <c r="F15" s="349"/>
      <c r="G15" s="349">
        <v>0.5</v>
      </c>
      <c r="H15" s="322">
        <f>SUM(H16:H19)</f>
        <v>1</v>
      </c>
      <c r="I15" s="350">
        <f>G15*F$14*E$13</f>
        <v>0.30000000000000004</v>
      </c>
      <c r="J15" s="351"/>
      <c r="K15" s="351"/>
      <c r="L15" s="348"/>
      <c r="M15" s="348"/>
      <c r="N15" s="348"/>
      <c r="O15" s="348"/>
      <c r="P15" s="352"/>
      <c r="Q15" s="352"/>
      <c r="R15" s="352"/>
      <c r="S15" s="352"/>
      <c r="T15" s="352"/>
      <c r="U15" s="352"/>
      <c r="V15" s="352"/>
    </row>
    <row r="16" spans="1:24" s="333" customFormat="1" ht="125.1" customHeight="1" outlineLevel="3" x14ac:dyDescent="0.2">
      <c r="A16" s="293" t="s">
        <v>269</v>
      </c>
      <c r="B16" s="302" t="s">
        <v>10</v>
      </c>
      <c r="C16" s="335" t="s">
        <v>270</v>
      </c>
      <c r="D16" s="335"/>
      <c r="E16" s="296"/>
      <c r="F16" s="296"/>
      <c r="G16" s="296"/>
      <c r="H16" s="296"/>
      <c r="I16" s="297"/>
      <c r="J16" s="299"/>
      <c r="K16" s="299"/>
      <c r="L16" s="300"/>
      <c r="M16" s="300"/>
      <c r="N16" s="300"/>
      <c r="O16" s="300"/>
      <c r="P16" s="323"/>
      <c r="Q16" s="323"/>
      <c r="R16" s="323"/>
      <c r="S16" s="323"/>
      <c r="T16" s="323"/>
      <c r="U16" s="323"/>
      <c r="V16" s="323"/>
    </row>
    <row r="17" spans="1:22" s="333" customFormat="1" ht="85.5" outlineLevel="3" x14ac:dyDescent="0.2">
      <c r="A17" s="293" t="s">
        <v>271</v>
      </c>
      <c r="B17" s="301" t="s">
        <v>9</v>
      </c>
      <c r="C17" s="335" t="s">
        <v>272</v>
      </c>
      <c r="D17" s="335" t="s">
        <v>273</v>
      </c>
      <c r="E17" s="296"/>
      <c r="F17" s="296"/>
      <c r="G17" s="296"/>
      <c r="H17" s="296">
        <v>0.5</v>
      </c>
      <c r="I17" s="297">
        <f>H17*G$15*F$14*E$13</f>
        <v>0.15000000000000002</v>
      </c>
      <c r="J17" s="299"/>
      <c r="K17" s="299"/>
      <c r="L17" s="300"/>
      <c r="M17" s="300"/>
      <c r="N17" s="300"/>
      <c r="O17" s="300"/>
      <c r="P17" s="323"/>
      <c r="Q17" s="323"/>
      <c r="R17" s="323"/>
      <c r="S17" s="323"/>
      <c r="T17" s="323"/>
      <c r="U17" s="323"/>
      <c r="V17" s="323"/>
    </row>
    <row r="18" spans="1:22" s="333" customFormat="1" ht="85.5" outlineLevel="3" x14ac:dyDescent="0.2">
      <c r="A18" s="293" t="s">
        <v>274</v>
      </c>
      <c r="B18" s="301" t="s">
        <v>9</v>
      </c>
      <c r="C18" s="335" t="s">
        <v>275</v>
      </c>
      <c r="D18" s="335" t="s">
        <v>322</v>
      </c>
      <c r="E18" s="296"/>
      <c r="F18" s="296"/>
      <c r="G18" s="296"/>
      <c r="H18" s="296">
        <v>0.5</v>
      </c>
      <c r="I18" s="297">
        <f>H18*G$15*F$14*E$13</f>
        <v>0.15000000000000002</v>
      </c>
      <c r="J18" s="299"/>
      <c r="K18" s="299"/>
      <c r="L18" s="300"/>
      <c r="M18" s="300"/>
      <c r="N18" s="300"/>
      <c r="O18" s="300"/>
      <c r="P18" s="323"/>
      <c r="Q18" s="323"/>
      <c r="R18" s="323"/>
      <c r="S18" s="323"/>
      <c r="T18" s="323"/>
      <c r="U18" s="323"/>
      <c r="V18" s="323"/>
    </row>
    <row r="19" spans="1:22" s="333" customFormat="1" ht="85.9" customHeight="1" outlineLevel="3" x14ac:dyDescent="0.2">
      <c r="A19" s="293" t="s">
        <v>274</v>
      </c>
      <c r="B19" s="301" t="s">
        <v>8</v>
      </c>
      <c r="C19" s="335" t="s">
        <v>316</v>
      </c>
      <c r="D19" s="335"/>
      <c r="E19" s="296"/>
      <c r="F19" s="296"/>
      <c r="G19" s="296"/>
      <c r="H19" s="296"/>
      <c r="I19" s="297"/>
      <c r="J19" s="299"/>
      <c r="K19" s="299"/>
      <c r="L19" s="300"/>
      <c r="M19" s="300"/>
      <c r="N19" s="300"/>
      <c r="O19" s="300"/>
      <c r="P19" s="323"/>
      <c r="Q19" s="323"/>
      <c r="R19" s="323"/>
      <c r="S19" s="323"/>
      <c r="T19" s="323"/>
      <c r="U19" s="323"/>
      <c r="V19" s="323"/>
    </row>
    <row r="20" spans="1:22" s="333" customFormat="1" ht="71.25" outlineLevel="3" x14ac:dyDescent="0.2">
      <c r="A20" s="293" t="s">
        <v>276</v>
      </c>
      <c r="B20" s="301" t="s">
        <v>8</v>
      </c>
      <c r="C20" s="335" t="s">
        <v>277</v>
      </c>
      <c r="D20" s="335"/>
      <c r="E20" s="296"/>
      <c r="F20" s="296"/>
      <c r="G20" s="296"/>
      <c r="H20" s="296"/>
      <c r="I20" s="297"/>
      <c r="J20" s="299"/>
      <c r="K20" s="299"/>
      <c r="L20" s="300"/>
      <c r="M20" s="300"/>
      <c r="N20" s="300"/>
      <c r="O20" s="300"/>
      <c r="P20" s="323"/>
      <c r="Q20" s="323"/>
      <c r="R20" s="323"/>
      <c r="S20" s="323"/>
      <c r="T20" s="323"/>
      <c r="U20" s="323"/>
      <c r="V20" s="323"/>
    </row>
    <row r="21" spans="1:22" s="333" customFormat="1" ht="71.25" outlineLevel="3" x14ac:dyDescent="0.2">
      <c r="A21" s="293" t="s">
        <v>278</v>
      </c>
      <c r="B21" s="301" t="s">
        <v>8</v>
      </c>
      <c r="C21" s="335" t="s">
        <v>277</v>
      </c>
      <c r="D21" s="335"/>
      <c r="E21" s="296"/>
      <c r="F21" s="296"/>
      <c r="G21" s="296"/>
      <c r="H21" s="296"/>
      <c r="I21" s="297"/>
      <c r="J21" s="299"/>
      <c r="K21" s="299"/>
      <c r="L21" s="300"/>
      <c r="M21" s="300"/>
      <c r="N21" s="300"/>
      <c r="O21" s="300"/>
      <c r="P21" s="323"/>
      <c r="Q21" s="323"/>
      <c r="R21" s="323"/>
      <c r="S21" s="323"/>
      <c r="T21" s="323"/>
      <c r="U21" s="323"/>
      <c r="V21" s="323"/>
    </row>
    <row r="22" spans="1:22" s="333" customFormat="1" ht="71.25" outlineLevel="3" x14ac:dyDescent="0.2">
      <c r="A22" s="293" t="s">
        <v>279</v>
      </c>
      <c r="B22" s="301" t="s">
        <v>8</v>
      </c>
      <c r="C22" s="335" t="s">
        <v>277</v>
      </c>
      <c r="D22" s="335"/>
      <c r="E22" s="296"/>
      <c r="F22" s="296"/>
      <c r="G22" s="296"/>
      <c r="H22" s="296"/>
      <c r="I22" s="297"/>
      <c r="J22" s="299"/>
      <c r="K22" s="299"/>
      <c r="L22" s="300"/>
      <c r="M22" s="300"/>
      <c r="N22" s="300"/>
      <c r="O22" s="300"/>
      <c r="P22" s="323"/>
      <c r="Q22" s="323"/>
      <c r="R22" s="323"/>
      <c r="S22" s="323"/>
      <c r="T22" s="323"/>
      <c r="U22" s="323"/>
      <c r="V22" s="323"/>
    </row>
    <row r="23" spans="1:22" s="333" customFormat="1" ht="71.25" outlineLevel="3" x14ac:dyDescent="0.2">
      <c r="A23" s="293" t="s">
        <v>280</v>
      </c>
      <c r="B23" s="301" t="s">
        <v>8</v>
      </c>
      <c r="C23" s="335" t="s">
        <v>277</v>
      </c>
      <c r="D23" s="335"/>
      <c r="E23" s="296"/>
      <c r="F23" s="296"/>
      <c r="G23" s="296"/>
      <c r="H23" s="296"/>
      <c r="I23" s="297"/>
      <c r="J23" s="299"/>
      <c r="K23" s="299"/>
      <c r="L23" s="300"/>
      <c r="M23" s="300"/>
      <c r="N23" s="300"/>
      <c r="O23" s="300"/>
      <c r="P23" s="323"/>
      <c r="Q23" s="323"/>
      <c r="R23" s="323"/>
      <c r="S23" s="323"/>
      <c r="T23" s="323"/>
      <c r="U23" s="323"/>
      <c r="V23" s="323"/>
    </row>
    <row r="24" spans="1:22" s="333" customFormat="1" ht="71.25" outlineLevel="3" x14ac:dyDescent="0.2">
      <c r="A24" s="293" t="s">
        <v>281</v>
      </c>
      <c r="B24" s="301" t="s">
        <v>8</v>
      </c>
      <c r="C24" s="335" t="s">
        <v>277</v>
      </c>
      <c r="D24" s="335"/>
      <c r="E24" s="296"/>
      <c r="F24" s="296"/>
      <c r="G24" s="296"/>
      <c r="H24" s="296"/>
      <c r="I24" s="297"/>
      <c r="J24" s="299"/>
      <c r="K24" s="299"/>
      <c r="L24" s="300"/>
      <c r="M24" s="300"/>
      <c r="N24" s="300"/>
      <c r="O24" s="300"/>
      <c r="P24" s="323"/>
      <c r="Q24" s="323"/>
      <c r="R24" s="323"/>
      <c r="S24" s="323"/>
      <c r="T24" s="323"/>
      <c r="U24" s="323"/>
      <c r="V24" s="323"/>
    </row>
    <row r="25" spans="1:22" s="333" customFormat="1" ht="71.25" outlineLevel="3" x14ac:dyDescent="0.2">
      <c r="A25" s="293" t="s">
        <v>282</v>
      </c>
      <c r="B25" s="301" t="s">
        <v>8</v>
      </c>
      <c r="C25" s="335" t="s">
        <v>277</v>
      </c>
      <c r="D25" s="335"/>
      <c r="E25" s="296"/>
      <c r="F25" s="296"/>
      <c r="G25" s="296"/>
      <c r="H25" s="296"/>
      <c r="I25" s="297"/>
      <c r="J25" s="299"/>
      <c r="K25" s="299"/>
      <c r="L25" s="300"/>
      <c r="M25" s="300"/>
      <c r="N25" s="300"/>
      <c r="O25" s="300"/>
      <c r="P25" s="323"/>
      <c r="Q25" s="323"/>
      <c r="R25" s="323"/>
      <c r="S25" s="323"/>
      <c r="T25" s="323"/>
      <c r="U25" s="323"/>
      <c r="V25" s="323"/>
    </row>
    <row r="26" spans="1:22" s="333" customFormat="1" ht="71.25" outlineLevel="3" x14ac:dyDescent="0.2">
      <c r="A26" s="293" t="s">
        <v>283</v>
      </c>
      <c r="B26" s="301" t="s">
        <v>8</v>
      </c>
      <c r="C26" s="335" t="s">
        <v>277</v>
      </c>
      <c r="D26" s="335"/>
      <c r="E26" s="296"/>
      <c r="F26" s="296"/>
      <c r="G26" s="296"/>
      <c r="H26" s="296"/>
      <c r="I26" s="297"/>
      <c r="J26" s="299"/>
      <c r="K26" s="299"/>
      <c r="L26" s="300"/>
      <c r="M26" s="300"/>
      <c r="N26" s="300"/>
      <c r="O26" s="300"/>
      <c r="P26" s="323"/>
      <c r="Q26" s="323"/>
      <c r="R26" s="323"/>
      <c r="S26" s="323"/>
      <c r="T26" s="323"/>
      <c r="U26" s="323"/>
      <c r="V26" s="323"/>
    </row>
    <row r="27" spans="1:22" s="333" customFormat="1" ht="71.25" outlineLevel="3" x14ac:dyDescent="0.2">
      <c r="A27" s="293" t="s">
        <v>284</v>
      </c>
      <c r="B27" s="301" t="s">
        <v>8</v>
      </c>
      <c r="C27" s="335" t="s">
        <v>277</v>
      </c>
      <c r="D27" s="335"/>
      <c r="E27" s="296"/>
      <c r="F27" s="296"/>
      <c r="G27" s="296"/>
      <c r="H27" s="296"/>
      <c r="I27" s="297"/>
      <c r="J27" s="299"/>
      <c r="K27" s="299"/>
      <c r="L27" s="300"/>
      <c r="M27" s="300"/>
      <c r="N27" s="300"/>
      <c r="O27" s="300"/>
      <c r="P27" s="323"/>
      <c r="Q27" s="323"/>
      <c r="R27" s="323"/>
      <c r="S27" s="323"/>
      <c r="T27" s="323"/>
      <c r="U27" s="323"/>
      <c r="V27" s="323"/>
    </row>
    <row r="28" spans="1:22" s="333" customFormat="1" ht="71.25" outlineLevel="3" x14ac:dyDescent="0.2">
      <c r="A28" s="293" t="s">
        <v>285</v>
      </c>
      <c r="B28" s="301" t="s">
        <v>8</v>
      </c>
      <c r="C28" s="335" t="s">
        <v>277</v>
      </c>
      <c r="D28" s="335"/>
      <c r="E28" s="296"/>
      <c r="F28" s="296"/>
      <c r="G28" s="296"/>
      <c r="H28" s="296"/>
      <c r="I28" s="297"/>
      <c r="J28" s="299"/>
      <c r="K28" s="299"/>
      <c r="L28" s="300"/>
      <c r="M28" s="300"/>
      <c r="N28" s="300"/>
      <c r="O28" s="300"/>
      <c r="P28" s="323"/>
      <c r="Q28" s="323"/>
      <c r="R28" s="323"/>
      <c r="S28" s="323"/>
      <c r="T28" s="323"/>
      <c r="U28" s="323"/>
      <c r="V28" s="323"/>
    </row>
    <row r="29" spans="1:22" s="333" customFormat="1" ht="71.25" outlineLevel="3" x14ac:dyDescent="0.2">
      <c r="A29" s="293" t="s">
        <v>286</v>
      </c>
      <c r="B29" s="301" t="s">
        <v>8</v>
      </c>
      <c r="C29" s="335" t="s">
        <v>277</v>
      </c>
      <c r="D29" s="335"/>
      <c r="E29" s="296"/>
      <c r="F29" s="296"/>
      <c r="G29" s="296"/>
      <c r="H29" s="296"/>
      <c r="I29" s="297"/>
      <c r="J29" s="299"/>
      <c r="K29" s="299"/>
      <c r="L29" s="300"/>
      <c r="M29" s="300"/>
      <c r="N29" s="300"/>
      <c r="O29" s="300"/>
      <c r="P29" s="323"/>
      <c r="Q29" s="323"/>
      <c r="R29" s="323"/>
      <c r="S29" s="323"/>
      <c r="T29" s="323"/>
      <c r="U29" s="323"/>
      <c r="V29" s="323"/>
    </row>
    <row r="30" spans="1:22" s="333" customFormat="1" ht="71.25" outlineLevel="3" x14ac:dyDescent="0.2">
      <c r="A30" s="293" t="s">
        <v>287</v>
      </c>
      <c r="B30" s="301" t="s">
        <v>8</v>
      </c>
      <c r="C30" s="335" t="s">
        <v>277</v>
      </c>
      <c r="D30" s="335"/>
      <c r="E30" s="296"/>
      <c r="F30" s="296"/>
      <c r="G30" s="296"/>
      <c r="H30" s="296"/>
      <c r="I30" s="297"/>
      <c r="J30" s="299"/>
      <c r="K30" s="299"/>
      <c r="L30" s="300"/>
      <c r="M30" s="300"/>
      <c r="N30" s="300"/>
      <c r="O30" s="300"/>
      <c r="P30" s="323"/>
      <c r="Q30" s="323"/>
      <c r="R30" s="323"/>
      <c r="S30" s="323"/>
      <c r="T30" s="323"/>
      <c r="U30" s="323"/>
      <c r="V30" s="323"/>
    </row>
    <row r="31" spans="1:22" s="333" customFormat="1" ht="71.25" outlineLevel="3" x14ac:dyDescent="0.2">
      <c r="A31" s="293" t="s">
        <v>288</v>
      </c>
      <c r="B31" s="301" t="s">
        <v>8</v>
      </c>
      <c r="C31" s="335" t="s">
        <v>277</v>
      </c>
      <c r="D31" s="335"/>
      <c r="E31" s="296"/>
      <c r="F31" s="296"/>
      <c r="G31" s="296"/>
      <c r="H31" s="296"/>
      <c r="I31" s="297"/>
      <c r="J31" s="299"/>
      <c r="K31" s="299"/>
      <c r="L31" s="300"/>
      <c r="M31" s="300"/>
      <c r="N31" s="300"/>
      <c r="O31" s="300"/>
      <c r="P31" s="323"/>
      <c r="Q31" s="323"/>
      <c r="R31" s="323"/>
      <c r="S31" s="323"/>
      <c r="T31" s="323"/>
      <c r="U31" s="323"/>
      <c r="V31" s="323"/>
    </row>
    <row r="32" spans="1:22" s="333" customFormat="1" ht="71.25" outlineLevel="3" x14ac:dyDescent="0.2">
      <c r="A32" s="293" t="s">
        <v>289</v>
      </c>
      <c r="B32" s="301" t="s">
        <v>8</v>
      </c>
      <c r="C32" s="335" t="s">
        <v>277</v>
      </c>
      <c r="D32" s="335"/>
      <c r="E32" s="296"/>
      <c r="F32" s="296"/>
      <c r="G32" s="296"/>
      <c r="H32" s="296"/>
      <c r="I32" s="297"/>
      <c r="J32" s="299"/>
      <c r="K32" s="299"/>
      <c r="L32" s="300"/>
      <c r="M32" s="300"/>
      <c r="N32" s="300"/>
      <c r="O32" s="300"/>
      <c r="P32" s="323"/>
      <c r="Q32" s="323"/>
      <c r="R32" s="323"/>
      <c r="S32" s="323"/>
      <c r="T32" s="323"/>
      <c r="U32" s="323"/>
      <c r="V32" s="323"/>
    </row>
    <row r="33" spans="1:22" s="333" customFormat="1" ht="71.25" outlineLevel="3" x14ac:dyDescent="0.2">
      <c r="A33" s="293" t="s">
        <v>290</v>
      </c>
      <c r="B33" s="301" t="s">
        <v>8</v>
      </c>
      <c r="C33" s="335" t="s">
        <v>277</v>
      </c>
      <c r="D33" s="335"/>
      <c r="E33" s="296"/>
      <c r="F33" s="296"/>
      <c r="G33" s="296"/>
      <c r="H33" s="296"/>
      <c r="I33" s="297"/>
      <c r="J33" s="299"/>
      <c r="K33" s="299"/>
      <c r="L33" s="300"/>
      <c r="M33" s="300"/>
      <c r="N33" s="300"/>
      <c r="O33" s="300"/>
      <c r="P33" s="323"/>
      <c r="Q33" s="323"/>
      <c r="R33" s="323"/>
      <c r="S33" s="323"/>
      <c r="T33" s="323"/>
      <c r="U33" s="323"/>
      <c r="V33" s="323"/>
    </row>
    <row r="34" spans="1:22" s="333" customFormat="1" ht="71.25" outlineLevel="3" x14ac:dyDescent="0.2">
      <c r="A34" s="293" t="s">
        <v>291</v>
      </c>
      <c r="B34" s="301" t="s">
        <v>8</v>
      </c>
      <c r="C34" s="335" t="s">
        <v>277</v>
      </c>
      <c r="D34" s="335"/>
      <c r="E34" s="296"/>
      <c r="F34" s="296"/>
      <c r="G34" s="296"/>
      <c r="H34" s="296"/>
      <c r="I34" s="297"/>
      <c r="J34" s="299"/>
      <c r="K34" s="299"/>
      <c r="L34" s="300"/>
      <c r="M34" s="300"/>
      <c r="N34" s="300"/>
      <c r="O34" s="300"/>
      <c r="P34" s="323"/>
      <c r="Q34" s="323"/>
      <c r="R34" s="323"/>
      <c r="S34" s="323"/>
      <c r="T34" s="323"/>
      <c r="U34" s="323"/>
      <c r="V34" s="323"/>
    </row>
    <row r="35" spans="1:22" s="333" customFormat="1" ht="71.25" outlineLevel="3" x14ac:dyDescent="0.2">
      <c r="A35" s="293" t="s">
        <v>292</v>
      </c>
      <c r="B35" s="301" t="s">
        <v>8</v>
      </c>
      <c r="C35" s="335" t="s">
        <v>277</v>
      </c>
      <c r="D35" s="335"/>
      <c r="E35" s="296"/>
      <c r="F35" s="296"/>
      <c r="G35" s="296"/>
      <c r="H35" s="296"/>
      <c r="I35" s="297"/>
      <c r="J35" s="299"/>
      <c r="K35" s="299"/>
      <c r="L35" s="300"/>
      <c r="M35" s="300"/>
      <c r="N35" s="300"/>
      <c r="O35" s="300"/>
      <c r="P35" s="323"/>
      <c r="Q35" s="323"/>
      <c r="R35" s="323"/>
      <c r="S35" s="323"/>
      <c r="T35" s="323"/>
      <c r="U35" s="323"/>
      <c r="V35" s="323"/>
    </row>
    <row r="36" spans="1:22" s="333" customFormat="1" ht="71.25" outlineLevel="3" x14ac:dyDescent="0.2">
      <c r="A36" s="293" t="s">
        <v>293</v>
      </c>
      <c r="B36" s="301" t="s">
        <v>8</v>
      </c>
      <c r="C36" s="335" t="s">
        <v>277</v>
      </c>
      <c r="D36" s="335"/>
      <c r="E36" s="296"/>
      <c r="F36" s="296"/>
      <c r="G36" s="296"/>
      <c r="H36" s="296"/>
      <c r="I36" s="297"/>
      <c r="J36" s="299"/>
      <c r="K36" s="299"/>
      <c r="L36" s="300"/>
      <c r="M36" s="300"/>
      <c r="N36" s="300"/>
      <c r="O36" s="300"/>
      <c r="P36" s="323"/>
      <c r="Q36" s="323"/>
      <c r="R36" s="323"/>
      <c r="S36" s="323"/>
      <c r="T36" s="323"/>
      <c r="U36" s="323"/>
      <c r="V36" s="323"/>
    </row>
    <row r="37" spans="1:22" s="333" customFormat="1" ht="71.25" outlineLevel="3" x14ac:dyDescent="0.2">
      <c r="A37" s="293" t="s">
        <v>294</v>
      </c>
      <c r="B37" s="301" t="s">
        <v>8</v>
      </c>
      <c r="C37" s="335" t="s">
        <v>277</v>
      </c>
      <c r="D37" s="335"/>
      <c r="E37" s="296"/>
      <c r="F37" s="296"/>
      <c r="G37" s="296"/>
      <c r="H37" s="296"/>
      <c r="I37" s="297"/>
      <c r="J37" s="299"/>
      <c r="K37" s="299"/>
      <c r="L37" s="300"/>
      <c r="M37" s="300"/>
      <c r="N37" s="300"/>
      <c r="O37" s="300"/>
      <c r="P37" s="323"/>
      <c r="Q37" s="323"/>
      <c r="R37" s="323"/>
      <c r="S37" s="323"/>
      <c r="T37" s="323"/>
      <c r="U37" s="323"/>
      <c r="V37" s="323"/>
    </row>
    <row r="38" spans="1:22" s="333" customFormat="1" ht="71.25" outlineLevel="3" x14ac:dyDescent="0.2">
      <c r="A38" s="293" t="s">
        <v>295</v>
      </c>
      <c r="B38" s="301" t="s">
        <v>8</v>
      </c>
      <c r="C38" s="335" t="s">
        <v>277</v>
      </c>
      <c r="D38" s="335"/>
      <c r="E38" s="296"/>
      <c r="F38" s="296"/>
      <c r="G38" s="296"/>
      <c r="H38" s="296"/>
      <c r="I38" s="297"/>
      <c r="J38" s="299"/>
      <c r="K38" s="299"/>
      <c r="L38" s="300"/>
      <c r="M38" s="300"/>
      <c r="N38" s="300"/>
      <c r="O38" s="300"/>
      <c r="P38" s="323"/>
      <c r="Q38" s="323"/>
      <c r="R38" s="323"/>
      <c r="S38" s="323"/>
      <c r="T38" s="323"/>
      <c r="U38" s="323"/>
      <c r="V38" s="323"/>
    </row>
    <row r="39" spans="1:22" s="333" customFormat="1" ht="71.25" outlineLevel="3" x14ac:dyDescent="0.2">
      <c r="A39" s="293" t="s">
        <v>296</v>
      </c>
      <c r="B39" s="301" t="s">
        <v>8</v>
      </c>
      <c r="C39" s="335" t="s">
        <v>277</v>
      </c>
      <c r="D39" s="335"/>
      <c r="E39" s="296"/>
      <c r="F39" s="296"/>
      <c r="G39" s="296"/>
      <c r="H39" s="296"/>
      <c r="I39" s="297"/>
      <c r="J39" s="299"/>
      <c r="K39" s="299"/>
      <c r="L39" s="300"/>
      <c r="M39" s="300"/>
      <c r="N39" s="300"/>
      <c r="O39" s="300"/>
      <c r="P39" s="323"/>
      <c r="Q39" s="323"/>
      <c r="R39" s="323"/>
      <c r="S39" s="323"/>
      <c r="T39" s="323"/>
      <c r="U39" s="323"/>
      <c r="V39" s="323"/>
    </row>
    <row r="40" spans="1:22" s="353" customFormat="1" ht="51" outlineLevel="2" x14ac:dyDescent="0.2">
      <c r="A40" s="346" t="s">
        <v>238</v>
      </c>
      <c r="B40" s="347"/>
      <c r="C40" s="362" t="s">
        <v>315</v>
      </c>
      <c r="D40" s="348"/>
      <c r="E40" s="349"/>
      <c r="F40" s="349"/>
      <c r="G40" s="349">
        <v>0.5</v>
      </c>
      <c r="H40" s="322">
        <f>SUM(H41:H43)</f>
        <v>1</v>
      </c>
      <c r="I40" s="350">
        <f>G40*F$14*E$13</f>
        <v>0.30000000000000004</v>
      </c>
      <c r="J40" s="351"/>
      <c r="K40" s="351"/>
      <c r="L40" s="348"/>
      <c r="M40" s="348"/>
      <c r="N40" s="348"/>
      <c r="O40" s="348"/>
      <c r="P40" s="352"/>
      <c r="Q40" s="352"/>
      <c r="R40" s="352"/>
      <c r="S40" s="352"/>
      <c r="T40" s="352"/>
      <c r="U40" s="352"/>
      <c r="V40" s="352"/>
    </row>
    <row r="41" spans="1:22" ht="139.69999999999999" customHeight="1" outlineLevel="3" x14ac:dyDescent="0.2">
      <c r="A41" s="338" t="s">
        <v>297</v>
      </c>
      <c r="B41" s="314" t="s">
        <v>224</v>
      </c>
      <c r="C41" s="354" t="s">
        <v>298</v>
      </c>
      <c r="D41" s="300"/>
      <c r="E41" s="311"/>
      <c r="F41" s="311"/>
      <c r="G41" s="311"/>
      <c r="H41" s="311">
        <v>0.33333333333333337</v>
      </c>
      <c r="I41" s="297">
        <f>H41*G$40*F$14*E$13</f>
        <v>0.10000000000000002</v>
      </c>
      <c r="J41" s="339"/>
      <c r="K41" s="339"/>
      <c r="L41" s="300"/>
      <c r="M41" s="300"/>
      <c r="N41" s="300"/>
      <c r="O41" s="300"/>
      <c r="P41" s="334"/>
      <c r="Q41" s="334"/>
      <c r="R41" s="334"/>
      <c r="S41" s="334"/>
      <c r="T41" s="334"/>
      <c r="U41" s="334"/>
      <c r="V41" s="334"/>
    </row>
    <row r="42" spans="1:22" ht="137.44999999999999" customHeight="1" outlineLevel="3" x14ac:dyDescent="0.2">
      <c r="A42" s="338" t="s">
        <v>299</v>
      </c>
      <c r="B42" s="314" t="s">
        <v>224</v>
      </c>
      <c r="C42" s="354" t="s">
        <v>300</v>
      </c>
      <c r="D42" s="300"/>
      <c r="E42" s="311"/>
      <c r="F42" s="311"/>
      <c r="G42" s="311"/>
      <c r="H42" s="311">
        <v>0.33333333333333337</v>
      </c>
      <c r="I42" s="297">
        <f>H42*G$40*F$14*E$13</f>
        <v>0.10000000000000002</v>
      </c>
      <c r="J42" s="339"/>
      <c r="K42" s="339"/>
      <c r="L42" s="300"/>
      <c r="M42" s="300"/>
      <c r="N42" s="300"/>
      <c r="O42" s="300"/>
      <c r="P42" s="334"/>
      <c r="Q42" s="334"/>
      <c r="R42" s="334"/>
      <c r="S42" s="334"/>
      <c r="T42" s="334"/>
      <c r="U42" s="334"/>
      <c r="V42" s="334"/>
    </row>
    <row r="43" spans="1:22" s="360" customFormat="1" ht="139.9" customHeight="1" outlineLevel="3" x14ac:dyDescent="0.2">
      <c r="A43" s="338" t="s">
        <v>301</v>
      </c>
      <c r="B43" s="314" t="s">
        <v>224</v>
      </c>
      <c r="C43" s="354" t="s">
        <v>302</v>
      </c>
      <c r="D43" s="355"/>
      <c r="E43" s="356"/>
      <c r="F43" s="356"/>
      <c r="G43" s="356"/>
      <c r="H43" s="311">
        <v>0.33333333333333337</v>
      </c>
      <c r="I43" s="297">
        <f>H43*G$40*F$14*E$13</f>
        <v>0.10000000000000002</v>
      </c>
      <c r="J43" s="357"/>
      <c r="K43" s="357"/>
      <c r="L43" s="358"/>
      <c r="M43" s="358"/>
      <c r="N43" s="358"/>
      <c r="O43" s="359"/>
      <c r="P43" s="358"/>
      <c r="Q43" s="358"/>
      <c r="R43" s="358"/>
      <c r="S43" s="358"/>
      <c r="T43" s="358"/>
      <c r="U43" s="358"/>
      <c r="V43" s="358"/>
    </row>
    <row r="44" spans="1:22" s="337" customFormat="1" ht="31.5" outlineLevel="1" collapsed="1" x14ac:dyDescent="0.2">
      <c r="A44" s="285" t="s">
        <v>239</v>
      </c>
      <c r="B44" s="286"/>
      <c r="C44" s="287" t="s">
        <v>303</v>
      </c>
      <c r="D44" s="288"/>
      <c r="E44" s="289"/>
      <c r="F44" s="289">
        <v>0.2</v>
      </c>
      <c r="G44" s="289">
        <f>SUM(G45:G46)</f>
        <v>1</v>
      </c>
      <c r="H44" s="289"/>
      <c r="I44" s="290">
        <f>F44*E$13</f>
        <v>0.15000000000000002</v>
      </c>
      <c r="J44" s="291"/>
      <c r="K44" s="291"/>
      <c r="L44" s="292"/>
      <c r="M44" s="292"/>
      <c r="N44" s="292"/>
      <c r="O44" s="286"/>
      <c r="P44" s="292"/>
      <c r="Q44" s="292"/>
      <c r="R44" s="292"/>
      <c r="S44" s="292"/>
      <c r="T44" s="292"/>
      <c r="U44" s="292"/>
      <c r="V44" s="292"/>
    </row>
    <row r="45" spans="1:22" s="333" customFormat="1" ht="71.25" hidden="1" outlineLevel="2" x14ac:dyDescent="0.2">
      <c r="A45" s="293" t="s">
        <v>240</v>
      </c>
      <c r="B45" s="302" t="s">
        <v>10</v>
      </c>
      <c r="C45" s="354" t="s">
        <v>305</v>
      </c>
      <c r="D45" s="295"/>
      <c r="E45" s="296"/>
      <c r="F45" s="296"/>
      <c r="G45" s="296"/>
      <c r="H45" s="296"/>
      <c r="I45" s="297"/>
      <c r="J45" s="299"/>
      <c r="K45" s="299"/>
      <c r="L45" s="300"/>
      <c r="M45" s="300"/>
      <c r="N45" s="300"/>
      <c r="O45" s="300"/>
      <c r="P45" s="323"/>
      <c r="Q45" s="323"/>
      <c r="R45" s="323"/>
      <c r="S45" s="323"/>
      <c r="T45" s="323"/>
      <c r="U45" s="323"/>
      <c r="V45" s="323"/>
    </row>
    <row r="46" spans="1:22" s="360" customFormat="1" ht="142.5" hidden="1" outlineLevel="2" x14ac:dyDescent="0.2">
      <c r="A46" s="338" t="s">
        <v>304</v>
      </c>
      <c r="B46" s="314" t="s">
        <v>9</v>
      </c>
      <c r="C46" s="354" t="s">
        <v>321</v>
      </c>
      <c r="D46" s="355"/>
      <c r="E46" s="356"/>
      <c r="F46" s="356"/>
      <c r="G46" s="356">
        <v>1</v>
      </c>
      <c r="H46" s="356"/>
      <c r="I46" s="297">
        <f>G46*F$44*E$13</f>
        <v>0.15000000000000002</v>
      </c>
      <c r="J46" s="357"/>
      <c r="K46" s="357"/>
      <c r="L46" s="358"/>
      <c r="M46" s="358"/>
      <c r="N46" s="358"/>
      <c r="O46" s="359"/>
      <c r="P46" s="358"/>
      <c r="Q46" s="358"/>
      <c r="R46" s="358"/>
      <c r="S46" s="358"/>
      <c r="T46" s="358"/>
      <c r="U46" s="358"/>
      <c r="V46" s="358"/>
    </row>
    <row r="47" spans="1:22" s="340" customFormat="1" ht="31.5" x14ac:dyDescent="0.2">
      <c r="A47" s="303" t="s">
        <v>230</v>
      </c>
      <c r="B47" s="304"/>
      <c r="C47" s="279" t="s">
        <v>312</v>
      </c>
      <c r="D47" s="305"/>
      <c r="E47" s="306">
        <v>0.25</v>
      </c>
      <c r="F47" s="306">
        <f>SUM(F48:F49)</f>
        <v>1</v>
      </c>
      <c r="G47" s="306"/>
      <c r="H47" s="306"/>
      <c r="I47" s="307">
        <f>E47</f>
        <v>0.25</v>
      </c>
      <c r="J47" s="308"/>
      <c r="K47" s="308"/>
      <c r="L47" s="309"/>
      <c r="M47" s="309"/>
      <c r="N47" s="309"/>
      <c r="O47" s="304"/>
      <c r="P47" s="309"/>
      <c r="Q47" s="309"/>
      <c r="R47" s="309"/>
      <c r="S47" s="309"/>
      <c r="T47" s="309"/>
      <c r="U47" s="309"/>
      <c r="V47" s="309"/>
    </row>
    <row r="48" spans="1:22" s="342" customFormat="1" ht="135.75" customHeight="1" outlineLevel="1" x14ac:dyDescent="0.2">
      <c r="A48" s="272" t="s">
        <v>229</v>
      </c>
      <c r="B48" s="301" t="s">
        <v>9</v>
      </c>
      <c r="C48" s="361" t="s">
        <v>318</v>
      </c>
      <c r="D48" s="273" t="s">
        <v>311</v>
      </c>
      <c r="E48" s="274"/>
      <c r="F48" s="310">
        <v>0.5</v>
      </c>
      <c r="G48" s="274"/>
      <c r="H48" s="274"/>
      <c r="I48" s="363">
        <f>F48*E$47</f>
        <v>0.125</v>
      </c>
      <c r="J48" s="275"/>
      <c r="K48" s="275"/>
      <c r="L48" s="276"/>
      <c r="M48" s="276"/>
      <c r="N48" s="276"/>
      <c r="O48" s="276"/>
      <c r="P48" s="341"/>
      <c r="Q48" s="341"/>
      <c r="R48" s="341"/>
      <c r="S48" s="341"/>
      <c r="T48" s="341"/>
      <c r="U48" s="341"/>
      <c r="V48" s="341"/>
    </row>
    <row r="49" spans="1:22" ht="127.5" outlineLevel="1" x14ac:dyDescent="0.2">
      <c r="A49" s="272" t="s">
        <v>228</v>
      </c>
      <c r="B49" s="301" t="s">
        <v>9</v>
      </c>
      <c r="C49" s="361" t="s">
        <v>319</v>
      </c>
      <c r="D49" s="273" t="s">
        <v>311</v>
      </c>
      <c r="E49" s="311"/>
      <c r="F49" s="311">
        <v>0.5</v>
      </c>
      <c r="G49" s="311"/>
      <c r="H49" s="311"/>
      <c r="I49" s="363">
        <f>F49*E$47</f>
        <v>0.125</v>
      </c>
      <c r="J49" s="312"/>
      <c r="K49" s="312"/>
      <c r="L49" s="300"/>
      <c r="M49" s="300"/>
      <c r="N49" s="300"/>
      <c r="O49" s="300"/>
      <c r="P49" s="334"/>
      <c r="Q49" s="334"/>
      <c r="R49" s="334"/>
      <c r="S49" s="334"/>
      <c r="T49" s="334"/>
      <c r="U49" s="334"/>
      <c r="V49" s="334"/>
    </row>
    <row r="50" spans="1:22" s="343" customFormat="1" ht="15.75" x14ac:dyDescent="0.2">
      <c r="A50" s="315" t="s">
        <v>227</v>
      </c>
      <c r="B50" s="316"/>
      <c r="C50" s="365" t="s">
        <v>320</v>
      </c>
      <c r="D50" s="317"/>
      <c r="E50" s="318"/>
      <c r="F50" s="281"/>
      <c r="G50" s="281"/>
      <c r="H50" s="281"/>
      <c r="I50" s="319"/>
      <c r="J50" s="320"/>
      <c r="K50" s="320"/>
      <c r="L50" s="321"/>
      <c r="M50" s="321"/>
      <c r="N50" s="321"/>
      <c r="O50" s="316"/>
      <c r="P50" s="321"/>
      <c r="Q50" s="321"/>
      <c r="R50" s="321"/>
      <c r="S50" s="321"/>
      <c r="T50" s="321"/>
      <c r="U50" s="321"/>
      <c r="V50" s="321"/>
    </row>
    <row r="51" spans="1:22" s="333" customFormat="1" ht="57" outlineLevel="2" x14ac:dyDescent="0.2">
      <c r="A51" s="293" t="s">
        <v>226</v>
      </c>
      <c r="B51" s="302" t="s">
        <v>10</v>
      </c>
      <c r="C51" s="364" t="s">
        <v>306</v>
      </c>
      <c r="D51" s="295"/>
      <c r="E51" s="296"/>
      <c r="F51" s="296"/>
      <c r="G51" s="296"/>
      <c r="H51" s="296"/>
      <c r="I51" s="297"/>
      <c r="J51" s="299"/>
      <c r="K51" s="299"/>
      <c r="L51" s="300"/>
      <c r="M51" s="300"/>
      <c r="N51" s="300"/>
      <c r="O51" s="300"/>
      <c r="P51" s="323"/>
      <c r="Q51" s="323"/>
      <c r="R51" s="323"/>
      <c r="S51" s="323"/>
      <c r="T51" s="323"/>
      <c r="U51" s="323"/>
      <c r="V51" s="323"/>
    </row>
    <row r="52" spans="1:22" s="333" customFormat="1" ht="71.25" outlineLevel="2" x14ac:dyDescent="0.2">
      <c r="A52" s="293" t="s">
        <v>225</v>
      </c>
      <c r="B52" s="302" t="s">
        <v>10</v>
      </c>
      <c r="C52" s="364" t="s">
        <v>317</v>
      </c>
      <c r="D52" s="295"/>
      <c r="E52" s="296"/>
      <c r="F52" s="296"/>
      <c r="G52" s="296"/>
      <c r="H52" s="296"/>
      <c r="I52" s="297"/>
      <c r="J52" s="299"/>
      <c r="K52" s="299"/>
      <c r="L52" s="300"/>
      <c r="M52" s="300"/>
      <c r="N52" s="300"/>
      <c r="O52" s="300"/>
      <c r="P52" s="323"/>
      <c r="Q52" s="323"/>
      <c r="R52" s="323"/>
      <c r="S52" s="323"/>
      <c r="T52" s="323"/>
      <c r="U52" s="323"/>
      <c r="V52" s="323"/>
    </row>
  </sheetData>
  <sheetProtection formatCells="0" insertHyperlinks="0" autoFilter="0"/>
  <autoFilter ref="A2:W54" xr:uid="{00000000-0009-0000-0000-000001000000}"/>
  <customSheetViews>
    <customSheetView guid="{08E9D779-95AE-49CE-95F2-BE10EDBADB20}" scale="60" showPageBreaks="1" fitToPage="1" showAutoFilter="1" hiddenRows="1" state="hidden" view="pageBreakPreview">
      <pane ySplit="2" topLeftCell="A16" activePane="bottomLeft" state="frozen"/>
      <selection pane="bottomLeft"/>
      <pageMargins left="0.39370078740157499" right="0.35433070866141703" top="0.70866141732283505" bottom="0.74803149606299202" header="0.31496062992126" footer="0.511811023622047"/>
      <printOptions horizontalCentered="1"/>
      <pageSetup paperSize="9" scale="29" fitToHeight="0" orientation="landscape" r:id="rId1"/>
      <headerFooter alignWithMargins="0"/>
      <autoFilter ref="A2:W54" xr:uid="{0C842259-832F-49C3-90DB-1286F88F3734}"/>
    </customSheetView>
  </customSheetViews>
  <mergeCells count="5">
    <mergeCell ref="C6:J6"/>
    <mergeCell ref="C7:J7"/>
    <mergeCell ref="D1:I1"/>
    <mergeCell ref="C4:J4"/>
    <mergeCell ref="C5:J5"/>
  </mergeCells>
  <conditionalFormatting sqref="C2:D3">
    <cfRule type="cellIs" dxfId="46" priority="7" stopIfTrue="1" operator="equal">
      <formula>"Fehler"</formula>
    </cfRule>
  </conditionalFormatting>
  <conditionalFormatting sqref="F13">
    <cfRule type="cellIs" dxfId="45" priority="5" stopIfTrue="1" operator="notEqual">
      <formula>1</formula>
    </cfRule>
  </conditionalFormatting>
  <conditionalFormatting sqref="F47">
    <cfRule type="cellIs" dxfId="44" priority="8" stopIfTrue="1" operator="notEqual">
      <formula>1</formula>
    </cfRule>
  </conditionalFormatting>
  <conditionalFormatting sqref="F50">
    <cfRule type="cellIs" dxfId="43" priority="4" stopIfTrue="1" operator="notEqual">
      <formula>1</formula>
    </cfRule>
  </conditionalFormatting>
  <conditionalFormatting sqref="G14">
    <cfRule type="cellIs" dxfId="42" priority="6" stopIfTrue="1" operator="notEqual">
      <formula>1</formula>
    </cfRule>
  </conditionalFormatting>
  <conditionalFormatting sqref="G44">
    <cfRule type="cellIs" dxfId="41" priority="3" stopIfTrue="1" operator="notEqual">
      <formula>1</formula>
    </cfRule>
  </conditionalFormatting>
  <conditionalFormatting sqref="H15">
    <cfRule type="cellIs" dxfId="40" priority="2" stopIfTrue="1" operator="notEqual">
      <formula>1</formula>
    </cfRule>
  </conditionalFormatting>
  <conditionalFormatting sqref="H40">
    <cfRule type="cellIs" dxfId="39" priority="1" stopIfTrue="1" operator="notEqual">
      <formula>1</formula>
    </cfRule>
  </conditionalFormatting>
  <printOptions horizontalCentered="1"/>
  <pageMargins left="0.39370078740157499" right="0.35433070866141703" top="0.70866141732283505" bottom="0.74803149606299202" header="0.31496062992126" footer="0.511811023622047"/>
  <pageSetup paperSize="9" scale="28" fitToHeight="0"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theme="4" tint="0.39997558519241921"/>
  </sheetPr>
  <dimension ref="A1:B10"/>
  <sheetViews>
    <sheetView workbookViewId="0"/>
  </sheetViews>
  <sheetFormatPr baseColWidth="10" defaultColWidth="11.42578125" defaultRowHeight="12.75" x14ac:dyDescent="0.2"/>
  <sheetData>
    <row r="1" spans="1:2" s="3" customFormat="1" x14ac:dyDescent="0.2">
      <c r="A1" s="3" t="s">
        <v>12</v>
      </c>
    </row>
    <row r="2" spans="1:2" x14ac:dyDescent="0.2">
      <c r="A2" t="s">
        <v>13</v>
      </c>
    </row>
    <row r="4" spans="1:2" x14ac:dyDescent="0.2">
      <c r="A4" t="s">
        <v>14</v>
      </c>
    </row>
    <row r="5" spans="1:2" x14ac:dyDescent="0.2">
      <c r="A5" t="s">
        <v>15</v>
      </c>
    </row>
    <row r="6" spans="1:2" x14ac:dyDescent="0.2">
      <c r="B6" t="s">
        <v>16</v>
      </c>
    </row>
    <row r="7" spans="1:2" x14ac:dyDescent="0.2">
      <c r="B7" t="s">
        <v>17</v>
      </c>
    </row>
    <row r="9" spans="1:2" x14ac:dyDescent="0.2">
      <c r="A9" s="11" t="s">
        <v>18</v>
      </c>
    </row>
    <row r="10" spans="1:2" x14ac:dyDescent="0.2">
      <c r="A10" t="s">
        <v>19</v>
      </c>
    </row>
  </sheetData>
  <sheetProtection selectLockedCells="1" selectUnlockedCells="1"/>
  <customSheetViews>
    <customSheetView guid="{08E9D779-95AE-49CE-95F2-BE10EDBADB20}" state="hidden">
      <pageMargins left="0.78749999999999998" right="0.78749999999999998" top="0.98402777777777795" bottom="0.98402777777777795" header="0.51180555555555596" footer="0.51180555555555596"/>
      <pageSetup paperSize="9" orientation="portrait" horizontalDpi="300" verticalDpi="300" r:id="rId1"/>
      <headerFooter alignWithMargins="0"/>
    </customSheetView>
  </customSheetViews>
  <pageMargins left="0.78749999999999998" right="0.78749999999999998" top="0.98402777777777795" bottom="0.98402777777777795" header="0.51180555555555596" footer="0.51180555555555596"/>
  <pageSetup paperSize="9" orientation="portrait" horizontalDpi="300" verticalDpi="300" r:id="rId2"/>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indexed="10"/>
    <pageSetUpPr fitToPage="1"/>
  </sheetPr>
  <dimension ref="A1:O67"/>
  <sheetViews>
    <sheetView zoomScale="70" zoomScaleNormal="70" workbookViewId="0">
      <pane ySplit="8" topLeftCell="A30" activePane="bottomLeft" state="frozen"/>
      <selection pane="bottomLeft"/>
    </sheetView>
  </sheetViews>
  <sheetFormatPr baseColWidth="10" defaultColWidth="11.42578125" defaultRowHeight="12.75" x14ac:dyDescent="0.2"/>
  <cols>
    <col min="1" max="2" width="8.28515625" customWidth="1"/>
    <col min="3" max="3" width="21.140625" customWidth="1"/>
    <col min="4" max="4" width="65.85546875" customWidth="1"/>
    <col min="5" max="5" width="9.42578125" customWidth="1"/>
    <col min="6" max="8" width="7.7109375" customWidth="1"/>
    <col min="9" max="9" width="62.85546875" customWidth="1"/>
    <col min="10" max="10" width="7.7109375" customWidth="1"/>
    <col min="11" max="11" width="9" customWidth="1"/>
    <col min="12" max="12" width="7.7109375" customWidth="1"/>
    <col min="13" max="13" width="9" customWidth="1"/>
    <col min="14" max="15" width="7.7109375" customWidth="1"/>
  </cols>
  <sheetData>
    <row r="1" spans="1:15" ht="10.15" customHeight="1" x14ac:dyDescent="0.25">
      <c r="B1" s="12" t="s">
        <v>1</v>
      </c>
    </row>
    <row r="2" spans="1:15" hidden="1" x14ac:dyDescent="0.2">
      <c r="B2" s="4" t="s">
        <v>20</v>
      </c>
      <c r="J2" s="460" t="s">
        <v>2</v>
      </c>
      <c r="K2" s="460"/>
    </row>
    <row r="3" spans="1:15" hidden="1" x14ac:dyDescent="0.2">
      <c r="B3" t="s">
        <v>21</v>
      </c>
    </row>
    <row r="4" spans="1:15" hidden="1" x14ac:dyDescent="0.2">
      <c r="B4" t="s">
        <v>22</v>
      </c>
    </row>
    <row r="5" spans="1:15" hidden="1" x14ac:dyDescent="0.2">
      <c r="B5" t="s">
        <v>23</v>
      </c>
      <c r="J5" s="461"/>
      <c r="K5" s="461"/>
      <c r="L5" s="461"/>
      <c r="M5" s="461"/>
      <c r="N5" s="461"/>
      <c r="O5" s="461"/>
    </row>
    <row r="6" spans="1:15" hidden="1" x14ac:dyDescent="0.2">
      <c r="J6" s="462" t="s">
        <v>5</v>
      </c>
      <c r="K6" s="462"/>
      <c r="L6" s="462" t="s">
        <v>6</v>
      </c>
      <c r="M6" s="462"/>
      <c r="N6" s="462" t="s">
        <v>7</v>
      </c>
      <c r="O6" s="462"/>
    </row>
    <row r="7" spans="1:15" s="18" customFormat="1" ht="51" x14ac:dyDescent="0.2">
      <c r="A7" s="13" t="s">
        <v>24</v>
      </c>
      <c r="B7" s="13" t="s">
        <v>25</v>
      </c>
      <c r="C7" s="14" t="s">
        <v>3</v>
      </c>
      <c r="D7" s="15" t="s">
        <v>26</v>
      </c>
      <c r="E7" s="16" t="s">
        <v>4</v>
      </c>
      <c r="F7" s="463" t="s">
        <v>27</v>
      </c>
      <c r="G7" s="463"/>
      <c r="H7" s="463"/>
      <c r="I7" s="17" t="s">
        <v>28</v>
      </c>
      <c r="J7" s="464" t="s">
        <v>29</v>
      </c>
      <c r="K7" s="464" t="s">
        <v>30</v>
      </c>
      <c r="L7" s="464" t="s">
        <v>29</v>
      </c>
      <c r="M7" s="464" t="s">
        <v>30</v>
      </c>
      <c r="N7" s="464" t="s">
        <v>29</v>
      </c>
      <c r="O7" s="464" t="s">
        <v>30</v>
      </c>
    </row>
    <row r="8" spans="1:15" ht="13.9" customHeight="1" x14ac:dyDescent="0.2">
      <c r="A8" s="19"/>
      <c r="B8" s="19"/>
      <c r="C8" s="20"/>
      <c r="D8" s="21"/>
      <c r="E8" s="20"/>
      <c r="F8" s="22" t="s">
        <v>31</v>
      </c>
      <c r="G8" s="23" t="s">
        <v>32</v>
      </c>
      <c r="H8" s="24" t="s">
        <v>33</v>
      </c>
      <c r="I8" s="23"/>
      <c r="J8" s="464"/>
      <c r="K8" s="464"/>
      <c r="L8" s="464"/>
      <c r="M8" s="464"/>
      <c r="N8" s="464"/>
      <c r="O8" s="464"/>
    </row>
    <row r="9" spans="1:15" ht="15.75" customHeight="1" x14ac:dyDescent="0.2">
      <c r="A9" s="25"/>
      <c r="B9" s="458" t="s">
        <v>34</v>
      </c>
      <c r="C9" s="458"/>
      <c r="D9" s="458"/>
      <c r="E9" s="26"/>
      <c r="F9" s="27">
        <v>500</v>
      </c>
      <c r="G9" s="28"/>
      <c r="H9" s="29"/>
      <c r="I9" s="445"/>
      <c r="J9" s="445"/>
      <c r="K9" s="445"/>
      <c r="L9" s="445"/>
      <c r="M9" s="445"/>
      <c r="N9" s="445"/>
      <c r="O9" s="445"/>
    </row>
    <row r="10" spans="1:15" ht="15.75" customHeight="1" x14ac:dyDescent="0.2">
      <c r="A10" s="9"/>
      <c r="B10" s="31"/>
      <c r="C10" s="459" t="s">
        <v>35</v>
      </c>
      <c r="D10" s="459"/>
      <c r="E10" s="33"/>
      <c r="F10" s="34"/>
      <c r="G10" s="35">
        <v>500</v>
      </c>
      <c r="H10" s="36"/>
      <c r="I10" s="445"/>
      <c r="J10" s="445"/>
      <c r="K10" s="445"/>
      <c r="L10" s="445"/>
      <c r="M10" s="445"/>
      <c r="N10" s="445"/>
      <c r="O10" s="445"/>
    </row>
    <row r="11" spans="1:15" ht="12.75" customHeight="1" x14ac:dyDescent="0.2">
      <c r="A11" s="37" t="s">
        <v>36</v>
      </c>
      <c r="B11" s="31"/>
      <c r="C11" s="33"/>
      <c r="D11" s="38" t="s">
        <v>37</v>
      </c>
      <c r="E11" s="39" t="s">
        <v>10</v>
      </c>
      <c r="F11" s="441" t="s">
        <v>38</v>
      </c>
      <c r="G11" s="441"/>
      <c r="H11" s="441"/>
      <c r="I11" s="40"/>
      <c r="J11" s="442" t="s">
        <v>11</v>
      </c>
      <c r="K11" s="442"/>
      <c r="L11" s="443" t="s">
        <v>11</v>
      </c>
      <c r="M11" s="443"/>
      <c r="N11" s="442" t="s">
        <v>11</v>
      </c>
      <c r="O11" s="442"/>
    </row>
    <row r="12" spans="1:15" ht="244.5" customHeight="1" x14ac:dyDescent="0.2">
      <c r="A12" s="30" t="s">
        <v>39</v>
      </c>
      <c r="B12" s="7"/>
      <c r="C12" s="33"/>
      <c r="D12" s="41" t="s">
        <v>219</v>
      </c>
      <c r="E12" s="30" t="s">
        <v>9</v>
      </c>
      <c r="F12" s="34"/>
      <c r="G12" s="35"/>
      <c r="H12" s="36">
        <v>100</v>
      </c>
      <c r="I12" s="6" t="s">
        <v>40</v>
      </c>
      <c r="J12" s="42">
        <v>0</v>
      </c>
      <c r="K12" s="30">
        <f>$H12*J12</f>
        <v>0</v>
      </c>
      <c r="L12" s="42">
        <v>0</v>
      </c>
      <c r="M12" s="30">
        <f>$H12*L12</f>
        <v>0</v>
      </c>
      <c r="N12" s="42">
        <v>0</v>
      </c>
      <c r="O12" s="30">
        <f>$H12*N12</f>
        <v>0</v>
      </c>
    </row>
    <row r="13" spans="1:15" ht="171" x14ac:dyDescent="0.2">
      <c r="A13" s="43" t="s">
        <v>41</v>
      </c>
      <c r="B13" s="44"/>
      <c r="C13" s="45"/>
      <c r="D13" s="46" t="s">
        <v>42</v>
      </c>
      <c r="E13" s="43" t="s">
        <v>9</v>
      </c>
      <c r="F13" s="47"/>
      <c r="G13" s="28"/>
      <c r="H13" s="29">
        <v>100</v>
      </c>
      <c r="I13" s="48" t="s">
        <v>43</v>
      </c>
      <c r="J13" s="49">
        <v>0</v>
      </c>
      <c r="K13" s="43">
        <f>$H13*J13</f>
        <v>0</v>
      </c>
      <c r="L13" s="49">
        <v>0</v>
      </c>
      <c r="M13" s="43">
        <f>$H13*L13</f>
        <v>0</v>
      </c>
      <c r="N13" s="49">
        <v>0</v>
      </c>
      <c r="O13" s="43">
        <f>$H13*N13</f>
        <v>0</v>
      </c>
    </row>
    <row r="14" spans="1:15" ht="12.75" customHeight="1" x14ac:dyDescent="0.2">
      <c r="A14" s="43" t="s">
        <v>44</v>
      </c>
      <c r="B14" s="44"/>
      <c r="C14" s="45"/>
      <c r="D14" s="50" t="s">
        <v>45</v>
      </c>
      <c r="E14" s="51" t="s">
        <v>10</v>
      </c>
      <c r="F14" s="451" t="s">
        <v>38</v>
      </c>
      <c r="G14" s="451"/>
      <c r="H14" s="451"/>
      <c r="I14" s="51"/>
      <c r="J14" s="443" t="s">
        <v>11</v>
      </c>
      <c r="K14" s="443"/>
      <c r="L14" s="443" t="s">
        <v>11</v>
      </c>
      <c r="M14" s="443"/>
      <c r="N14" s="443" t="s">
        <v>11</v>
      </c>
      <c r="O14" s="443"/>
    </row>
    <row r="15" spans="1:15" ht="12.75" customHeight="1" x14ac:dyDescent="0.2">
      <c r="A15" s="43" t="s">
        <v>46</v>
      </c>
      <c r="B15" s="52"/>
      <c r="C15" s="45"/>
      <c r="D15" s="50" t="s">
        <v>47</v>
      </c>
      <c r="E15" s="51" t="s">
        <v>10</v>
      </c>
      <c r="F15" s="451" t="s">
        <v>38</v>
      </c>
      <c r="G15" s="451"/>
      <c r="H15" s="451"/>
      <c r="I15" s="51"/>
      <c r="J15" s="448" t="s">
        <v>11</v>
      </c>
      <c r="K15" s="448"/>
      <c r="L15" s="449" t="s">
        <v>11</v>
      </c>
      <c r="M15" s="449"/>
      <c r="N15" s="449" t="s">
        <v>11</v>
      </c>
      <c r="O15" s="449"/>
    </row>
    <row r="16" spans="1:15" ht="165.75" x14ac:dyDescent="0.2">
      <c r="A16" s="30" t="s">
        <v>48</v>
      </c>
      <c r="B16" s="33"/>
      <c r="C16" s="33"/>
      <c r="D16" s="41" t="s">
        <v>49</v>
      </c>
      <c r="E16" s="30" t="s">
        <v>9</v>
      </c>
      <c r="F16" s="34"/>
      <c r="G16" s="35"/>
      <c r="H16" s="36">
        <v>50</v>
      </c>
      <c r="I16" s="6" t="s">
        <v>50</v>
      </c>
      <c r="J16" s="53">
        <v>0</v>
      </c>
      <c r="K16" s="36">
        <f>$H16*J16</f>
        <v>0</v>
      </c>
      <c r="L16" s="53">
        <v>0</v>
      </c>
      <c r="M16" s="36">
        <f>$H16*L16</f>
        <v>0</v>
      </c>
      <c r="N16" s="53">
        <v>0</v>
      </c>
      <c r="O16" s="36">
        <f>$H16*N16</f>
        <v>0</v>
      </c>
    </row>
    <row r="17" spans="1:15" ht="127.5" x14ac:dyDescent="0.2">
      <c r="A17" s="54" t="s">
        <v>51</v>
      </c>
      <c r="C17" s="55"/>
      <c r="D17" s="56" t="s">
        <v>52</v>
      </c>
      <c r="E17" s="54" t="s">
        <v>9</v>
      </c>
      <c r="F17" s="57"/>
      <c r="G17" s="58"/>
      <c r="H17" s="59">
        <v>50</v>
      </c>
      <c r="I17" s="60" t="s">
        <v>53</v>
      </c>
      <c r="J17" s="61">
        <v>0</v>
      </c>
      <c r="K17" s="59">
        <f>$H17*J17</f>
        <v>0</v>
      </c>
      <c r="L17" s="61">
        <v>0</v>
      </c>
      <c r="M17" s="59">
        <f>$H17*L17</f>
        <v>0</v>
      </c>
      <c r="N17" s="53">
        <v>0</v>
      </c>
      <c r="O17" s="59">
        <f>$H17*N17</f>
        <v>0</v>
      </c>
    </row>
    <row r="18" spans="1:15" ht="12.75" customHeight="1" x14ac:dyDescent="0.2">
      <c r="A18" s="30" t="s">
        <v>54</v>
      </c>
      <c r="B18" s="7"/>
      <c r="C18" s="33"/>
      <c r="D18" s="62" t="s">
        <v>55</v>
      </c>
      <c r="E18" s="39" t="s">
        <v>56</v>
      </c>
      <c r="F18" s="441" t="s">
        <v>38</v>
      </c>
      <c r="G18" s="441"/>
      <c r="H18" s="441"/>
      <c r="I18" s="39"/>
      <c r="J18" s="442" t="s">
        <v>11</v>
      </c>
      <c r="K18" s="442"/>
      <c r="L18" s="443" t="s">
        <v>11</v>
      </c>
      <c r="M18" s="443"/>
      <c r="N18" s="442" t="s">
        <v>11</v>
      </c>
      <c r="O18" s="442"/>
    </row>
    <row r="19" spans="1:15" ht="198" customHeight="1" x14ac:dyDescent="0.2">
      <c r="A19" s="63" t="s">
        <v>57</v>
      </c>
      <c r="B19" s="64"/>
      <c r="C19" s="64"/>
      <c r="D19" s="65" t="s">
        <v>58</v>
      </c>
      <c r="E19" s="66" t="s">
        <v>9</v>
      </c>
      <c r="F19" s="67"/>
      <c r="G19" s="68"/>
      <c r="H19" s="69">
        <v>200</v>
      </c>
      <c r="I19" s="10" t="s">
        <v>59</v>
      </c>
      <c r="J19" s="70">
        <v>0</v>
      </c>
      <c r="K19" s="59">
        <f>$H19*J19</f>
        <v>0</v>
      </c>
      <c r="L19" s="70">
        <v>0</v>
      </c>
      <c r="M19" s="69">
        <f>$H19*L19</f>
        <v>0</v>
      </c>
      <c r="N19" s="70">
        <v>0</v>
      </c>
      <c r="O19" s="69">
        <f>$H19*N19</f>
        <v>0</v>
      </c>
    </row>
    <row r="20" spans="1:15" ht="15.75" customHeight="1" x14ac:dyDescent="0.2">
      <c r="A20" s="5"/>
      <c r="B20" s="33"/>
      <c r="C20" s="32" t="s">
        <v>60</v>
      </c>
      <c r="D20" s="33"/>
      <c r="E20" s="71"/>
      <c r="F20" s="34"/>
      <c r="G20" s="35"/>
      <c r="H20" s="36"/>
      <c r="I20" s="35"/>
      <c r="J20" s="445"/>
      <c r="K20" s="445"/>
      <c r="L20" s="445"/>
      <c r="M20" s="445"/>
      <c r="N20" s="445"/>
      <c r="O20" s="445"/>
    </row>
    <row r="21" spans="1:15" ht="74.45" customHeight="1" x14ac:dyDescent="0.2">
      <c r="A21" s="30" t="s">
        <v>61</v>
      </c>
      <c r="B21" s="33"/>
      <c r="C21" s="33"/>
      <c r="D21" s="40" t="s">
        <v>62</v>
      </c>
      <c r="E21" s="72" t="s">
        <v>10</v>
      </c>
      <c r="F21" s="441" t="s">
        <v>38</v>
      </c>
      <c r="G21" s="441"/>
      <c r="H21" s="441"/>
      <c r="I21" s="39"/>
      <c r="J21" s="442" t="s">
        <v>11</v>
      </c>
      <c r="K21" s="442"/>
      <c r="L21" s="443" t="s">
        <v>11</v>
      </c>
      <c r="M21" s="443"/>
      <c r="N21" s="443" t="s">
        <v>11</v>
      </c>
      <c r="O21" s="443"/>
    </row>
    <row r="22" spans="1:15" ht="102.75" customHeight="1" x14ac:dyDescent="0.2">
      <c r="A22" s="264" t="s">
        <v>63</v>
      </c>
      <c r="C22" s="74"/>
      <c r="D22" s="40" t="s">
        <v>217</v>
      </c>
      <c r="E22" s="75" t="s">
        <v>10</v>
      </c>
      <c r="F22" s="456" t="s">
        <v>38</v>
      </c>
      <c r="G22" s="456"/>
      <c r="H22" s="456">
        <v>50</v>
      </c>
      <c r="I22" s="51"/>
      <c r="J22" s="457" t="s">
        <v>11</v>
      </c>
      <c r="K22" s="457"/>
      <c r="L22" s="449" t="s">
        <v>11</v>
      </c>
      <c r="M22" s="449"/>
      <c r="N22" s="449" t="s">
        <v>11</v>
      </c>
      <c r="O22" s="449"/>
    </row>
    <row r="23" spans="1:15" ht="15.75" customHeight="1" x14ac:dyDescent="0.2">
      <c r="A23" s="25"/>
      <c r="B23" s="455" t="s">
        <v>64</v>
      </c>
      <c r="C23" s="455"/>
      <c r="D23" s="455"/>
      <c r="E23" s="76"/>
      <c r="F23" s="77">
        <v>400</v>
      </c>
      <c r="G23" s="35"/>
      <c r="H23" s="36"/>
      <c r="I23" s="445"/>
      <c r="J23" s="445"/>
      <c r="K23" s="445"/>
      <c r="L23" s="445"/>
      <c r="M23" s="445"/>
      <c r="N23" s="445"/>
      <c r="O23" s="445"/>
    </row>
    <row r="24" spans="1:15" ht="15.75" customHeight="1" x14ac:dyDescent="0.2">
      <c r="A24" s="9"/>
      <c r="B24" s="33"/>
      <c r="C24" s="32" t="s">
        <v>65</v>
      </c>
      <c r="D24" s="78"/>
      <c r="E24" s="33"/>
      <c r="F24" s="34"/>
      <c r="G24" s="35">
        <v>150</v>
      </c>
      <c r="H24" s="36"/>
      <c r="I24" s="445"/>
      <c r="J24" s="445"/>
      <c r="K24" s="445"/>
      <c r="L24" s="445"/>
      <c r="M24" s="445"/>
      <c r="N24" s="445"/>
      <c r="O24" s="445"/>
    </row>
    <row r="25" spans="1:15" ht="17.45" customHeight="1" x14ac:dyDescent="0.2">
      <c r="A25" s="5"/>
      <c r="B25" s="33"/>
      <c r="C25" s="33"/>
      <c r="D25" s="79" t="s">
        <v>66</v>
      </c>
      <c r="E25" s="71"/>
      <c r="F25" s="34"/>
      <c r="G25" s="35"/>
      <c r="H25" s="36"/>
      <c r="I25" s="35"/>
      <c r="J25" s="80"/>
      <c r="K25" s="80"/>
      <c r="L25" s="80"/>
      <c r="M25" s="80"/>
      <c r="N25" s="80"/>
      <c r="O25" s="81"/>
    </row>
    <row r="26" spans="1:15" ht="57" x14ac:dyDescent="0.2">
      <c r="A26" s="30" t="s">
        <v>67</v>
      </c>
      <c r="B26" s="45"/>
      <c r="C26" s="45"/>
      <c r="D26" s="82" t="s">
        <v>68</v>
      </c>
      <c r="E26" s="75" t="s">
        <v>10</v>
      </c>
      <c r="F26" s="456" t="s">
        <v>38</v>
      </c>
      <c r="G26" s="456"/>
      <c r="H26" s="456">
        <v>50</v>
      </c>
      <c r="I26" s="83"/>
      <c r="J26" s="443" t="s">
        <v>11</v>
      </c>
      <c r="K26" s="443"/>
      <c r="L26" s="448" t="s">
        <v>11</v>
      </c>
      <c r="M26" s="448"/>
      <c r="N26" s="448" t="s">
        <v>11</v>
      </c>
      <c r="O26" s="448"/>
    </row>
    <row r="27" spans="1:15" ht="142.5" x14ac:dyDescent="0.2">
      <c r="A27" s="43" t="s">
        <v>69</v>
      </c>
      <c r="B27" s="45"/>
      <c r="C27" s="45"/>
      <c r="D27" s="40" t="s">
        <v>70</v>
      </c>
      <c r="E27" s="75" t="s">
        <v>10</v>
      </c>
      <c r="F27" s="452" t="s">
        <v>38</v>
      </c>
      <c r="G27" s="453"/>
      <c r="H27" s="454">
        <v>50</v>
      </c>
      <c r="I27" s="51"/>
      <c r="J27" s="448" t="s">
        <v>11</v>
      </c>
      <c r="K27" s="448"/>
      <c r="L27" s="449" t="s">
        <v>11</v>
      </c>
      <c r="M27" s="449"/>
      <c r="N27" s="449" t="s">
        <v>11</v>
      </c>
      <c r="O27" s="449"/>
    </row>
    <row r="28" spans="1:15" ht="100.5" x14ac:dyDescent="0.2">
      <c r="A28" s="30" t="s">
        <v>71</v>
      </c>
      <c r="B28" s="33"/>
      <c r="C28" s="33"/>
      <c r="D28" s="40" t="s">
        <v>207</v>
      </c>
      <c r="E28" s="75" t="s">
        <v>10</v>
      </c>
      <c r="F28" s="441" t="s">
        <v>38</v>
      </c>
      <c r="G28" s="441"/>
      <c r="H28" s="441">
        <v>51</v>
      </c>
      <c r="I28" s="51"/>
      <c r="J28" s="448" t="s">
        <v>11</v>
      </c>
      <c r="K28" s="448"/>
      <c r="L28" s="448" t="s">
        <v>11</v>
      </c>
      <c r="M28" s="448"/>
      <c r="N28" s="448" t="s">
        <v>11</v>
      </c>
      <c r="O28" s="448"/>
    </row>
    <row r="29" spans="1:15" ht="12.75" customHeight="1" x14ac:dyDescent="0.2">
      <c r="A29" s="73" t="s">
        <v>72</v>
      </c>
      <c r="B29" s="74"/>
      <c r="C29" s="74"/>
      <c r="D29" s="50" t="s">
        <v>73</v>
      </c>
      <c r="E29" s="75" t="s">
        <v>10</v>
      </c>
      <c r="F29" s="441" t="s">
        <v>38</v>
      </c>
      <c r="G29" s="441"/>
      <c r="H29" s="441"/>
      <c r="I29" s="84"/>
      <c r="J29" s="443" t="s">
        <v>11</v>
      </c>
      <c r="K29" s="443"/>
      <c r="L29" s="449" t="s">
        <v>11</v>
      </c>
      <c r="M29" s="449"/>
      <c r="N29" s="449" t="s">
        <v>11</v>
      </c>
      <c r="O29" s="449"/>
    </row>
    <row r="30" spans="1:15" ht="80.45" customHeight="1" x14ac:dyDescent="0.2">
      <c r="A30" s="30" t="s">
        <v>74</v>
      </c>
      <c r="B30" s="33"/>
      <c r="C30" s="33"/>
      <c r="D30" s="40" t="s">
        <v>75</v>
      </c>
      <c r="E30" s="75" t="s">
        <v>10</v>
      </c>
      <c r="F30" s="451" t="s">
        <v>38</v>
      </c>
      <c r="G30" s="451"/>
      <c r="H30" s="451">
        <v>51</v>
      </c>
      <c r="I30" s="84"/>
      <c r="J30" s="443" t="s">
        <v>11</v>
      </c>
      <c r="K30" s="443"/>
      <c r="L30" s="443" t="s">
        <v>11</v>
      </c>
      <c r="M30" s="443"/>
      <c r="N30" s="443" t="s">
        <v>11</v>
      </c>
      <c r="O30" s="443"/>
    </row>
    <row r="31" spans="1:15" ht="192.2" customHeight="1" x14ac:dyDescent="0.2">
      <c r="A31" s="43" t="s">
        <v>76</v>
      </c>
      <c r="B31" s="45"/>
      <c r="C31" s="45"/>
      <c r="D31" s="85" t="s">
        <v>209</v>
      </c>
      <c r="E31" s="86"/>
      <c r="F31" s="47"/>
      <c r="G31" s="28"/>
      <c r="H31" s="29">
        <v>50</v>
      </c>
      <c r="I31" s="6" t="s">
        <v>77</v>
      </c>
      <c r="J31" s="53">
        <v>0</v>
      </c>
      <c r="K31" s="30">
        <f>$H31*J31</f>
        <v>0</v>
      </c>
      <c r="L31" s="87">
        <v>0</v>
      </c>
      <c r="M31" s="30">
        <f>$H31*L31</f>
        <v>0</v>
      </c>
      <c r="N31" s="53">
        <v>0</v>
      </c>
      <c r="O31" s="30">
        <f>$H31*N31</f>
        <v>0</v>
      </c>
    </row>
    <row r="32" spans="1:15" ht="181.5" customHeight="1" x14ac:dyDescent="0.2">
      <c r="A32" s="43" t="s">
        <v>78</v>
      </c>
      <c r="B32" s="45"/>
      <c r="C32" s="45"/>
      <c r="D32" s="40" t="s">
        <v>210</v>
      </c>
      <c r="E32" s="75" t="s">
        <v>10</v>
      </c>
      <c r="F32" s="441" t="s">
        <v>38</v>
      </c>
      <c r="G32" s="441"/>
      <c r="H32" s="441">
        <v>51</v>
      </c>
      <c r="I32" s="84"/>
      <c r="J32" s="443" t="s">
        <v>11</v>
      </c>
      <c r="K32" s="443"/>
      <c r="L32" s="443" t="s">
        <v>11</v>
      </c>
      <c r="M32" s="443"/>
      <c r="N32" s="443" t="s">
        <v>11</v>
      </c>
      <c r="O32" s="443"/>
    </row>
    <row r="33" spans="1:15" ht="159" customHeight="1" x14ac:dyDescent="0.2">
      <c r="A33" s="43" t="s">
        <v>79</v>
      </c>
      <c r="B33" s="45"/>
      <c r="C33" s="45"/>
      <c r="D33" s="46" t="s">
        <v>212</v>
      </c>
      <c r="E33" s="88" t="s">
        <v>9</v>
      </c>
      <c r="F33" s="47"/>
      <c r="G33" s="28"/>
      <c r="H33" s="29">
        <v>50</v>
      </c>
      <c r="I33" s="48" t="s">
        <v>80</v>
      </c>
      <c r="J33" s="53">
        <v>0</v>
      </c>
      <c r="K33" s="30">
        <f>$H33*J33</f>
        <v>0</v>
      </c>
      <c r="L33" s="53">
        <v>0</v>
      </c>
      <c r="M33" s="30">
        <f>$H33*L33</f>
        <v>0</v>
      </c>
      <c r="N33" s="53">
        <v>0</v>
      </c>
      <c r="O33" s="30">
        <f>$H33*N33</f>
        <v>0</v>
      </c>
    </row>
    <row r="34" spans="1:15" ht="194.25" customHeight="1" x14ac:dyDescent="0.2">
      <c r="A34" s="30" t="s">
        <v>81</v>
      </c>
      <c r="B34" s="33"/>
      <c r="C34" s="33"/>
      <c r="D34" s="41" t="s">
        <v>211</v>
      </c>
      <c r="E34" s="89" t="s">
        <v>9</v>
      </c>
      <c r="F34" s="34"/>
      <c r="G34" s="35"/>
      <c r="H34" s="36">
        <v>100</v>
      </c>
      <c r="I34" s="6" t="s">
        <v>82</v>
      </c>
      <c r="J34" s="42">
        <v>0</v>
      </c>
      <c r="K34" s="30">
        <f>$H34*J34</f>
        <v>0</v>
      </c>
      <c r="L34" s="42">
        <v>0</v>
      </c>
      <c r="M34" s="30">
        <f>$H34*L34</f>
        <v>0</v>
      </c>
      <c r="N34" s="42">
        <v>0</v>
      </c>
      <c r="O34" s="30">
        <f>$H34*N34</f>
        <v>0</v>
      </c>
    </row>
    <row r="35" spans="1:15" ht="64.5" customHeight="1" x14ac:dyDescent="0.2">
      <c r="A35" s="30" t="s">
        <v>83</v>
      </c>
      <c r="B35" s="33"/>
      <c r="C35" s="33"/>
      <c r="D35" s="50" t="s">
        <v>84</v>
      </c>
      <c r="E35" s="72" t="s">
        <v>10</v>
      </c>
      <c r="F35" s="441" t="s">
        <v>38</v>
      </c>
      <c r="G35" s="441"/>
      <c r="H35" s="441"/>
      <c r="I35" s="39"/>
      <c r="J35" s="442" t="s">
        <v>11</v>
      </c>
      <c r="K35" s="442"/>
      <c r="L35" s="443" t="s">
        <v>11</v>
      </c>
      <c r="M35" s="443"/>
      <c r="N35" s="443" t="s">
        <v>11</v>
      </c>
      <c r="O35" s="443"/>
    </row>
    <row r="36" spans="1:15" ht="42" customHeight="1" x14ac:dyDescent="0.2">
      <c r="A36" s="73" t="s">
        <v>85</v>
      </c>
      <c r="B36" s="45"/>
      <c r="C36" s="45"/>
      <c r="D36" s="50" t="s">
        <v>86</v>
      </c>
      <c r="E36" s="75" t="s">
        <v>10</v>
      </c>
      <c r="F36" s="441" t="s">
        <v>38</v>
      </c>
      <c r="G36" s="441"/>
      <c r="H36" s="441"/>
      <c r="I36" s="51"/>
      <c r="J36" s="448" t="s">
        <v>11</v>
      </c>
      <c r="K36" s="448"/>
      <c r="L36" s="449" t="s">
        <v>11</v>
      </c>
      <c r="M36" s="449"/>
      <c r="N36" s="449" t="s">
        <v>11</v>
      </c>
      <c r="O36" s="449"/>
    </row>
    <row r="37" spans="1:15" ht="17.45" customHeight="1" x14ac:dyDescent="0.2">
      <c r="A37" s="5"/>
      <c r="B37" s="45"/>
      <c r="C37" s="90" t="s">
        <v>87</v>
      </c>
      <c r="D37" s="91"/>
      <c r="E37" s="45"/>
      <c r="F37" s="47"/>
      <c r="G37" s="28">
        <v>100</v>
      </c>
      <c r="H37" s="29"/>
      <c r="I37" s="28"/>
      <c r="J37" s="450"/>
      <c r="K37" s="450"/>
      <c r="L37" s="450"/>
      <c r="M37" s="450"/>
      <c r="N37" s="450"/>
      <c r="O37" s="450"/>
    </row>
    <row r="38" spans="1:15" ht="191.25" x14ac:dyDescent="0.2">
      <c r="A38" s="30" t="s">
        <v>88</v>
      </c>
      <c r="B38" s="33"/>
      <c r="C38" s="36"/>
      <c r="D38" s="85" t="s">
        <v>208</v>
      </c>
      <c r="E38" s="89" t="s">
        <v>9</v>
      </c>
      <c r="F38" s="92"/>
      <c r="G38" s="93"/>
      <c r="H38" s="36">
        <v>40</v>
      </c>
      <c r="I38" s="6" t="s">
        <v>89</v>
      </c>
      <c r="J38" s="42">
        <v>0</v>
      </c>
      <c r="K38" s="30">
        <f>$H38*J38</f>
        <v>0</v>
      </c>
      <c r="L38" s="42">
        <v>0</v>
      </c>
      <c r="M38" s="30">
        <f>$H38*L38</f>
        <v>0</v>
      </c>
      <c r="N38" s="42">
        <v>0</v>
      </c>
      <c r="O38" s="30">
        <f>$H38*N38</f>
        <v>0</v>
      </c>
    </row>
    <row r="39" spans="1:15" ht="191.25" x14ac:dyDescent="0.2">
      <c r="A39" s="43" t="s">
        <v>90</v>
      </c>
      <c r="B39" s="44"/>
      <c r="C39" s="29"/>
      <c r="D39" s="46" t="s">
        <v>91</v>
      </c>
      <c r="E39" s="88" t="s">
        <v>9</v>
      </c>
      <c r="F39" s="47"/>
      <c r="G39" s="28"/>
      <c r="H39" s="29">
        <v>40</v>
      </c>
      <c r="I39" s="48" t="s">
        <v>92</v>
      </c>
      <c r="J39" s="87">
        <v>0</v>
      </c>
      <c r="K39" s="43">
        <f>$H39*J39</f>
        <v>0</v>
      </c>
      <c r="L39" s="87">
        <v>0</v>
      </c>
      <c r="M39" s="43">
        <f>$H39*L39</f>
        <v>0</v>
      </c>
      <c r="N39" s="87">
        <v>0</v>
      </c>
      <c r="O39" s="43">
        <f>$H39*N39</f>
        <v>0</v>
      </c>
    </row>
    <row r="40" spans="1:15" ht="191.25" x14ac:dyDescent="0.2">
      <c r="A40" s="73" t="s">
        <v>93</v>
      </c>
      <c r="B40" s="74"/>
      <c r="C40" s="74"/>
      <c r="D40" s="85" t="s">
        <v>213</v>
      </c>
      <c r="E40" s="94" t="s">
        <v>9</v>
      </c>
      <c r="F40" s="95"/>
      <c r="G40" s="96"/>
      <c r="H40" s="97">
        <v>20</v>
      </c>
      <c r="I40" s="48" t="s">
        <v>94</v>
      </c>
      <c r="J40" s="87">
        <v>0</v>
      </c>
      <c r="K40" s="43">
        <f>$H40*J40</f>
        <v>0</v>
      </c>
      <c r="L40" s="87">
        <v>0</v>
      </c>
      <c r="M40" s="30">
        <f>$H40*L40</f>
        <v>0</v>
      </c>
      <c r="N40" s="87">
        <v>0</v>
      </c>
      <c r="O40" s="30">
        <f>$H40*N40</f>
        <v>0</v>
      </c>
    </row>
    <row r="41" spans="1:15" ht="15.75" customHeight="1" x14ac:dyDescent="0.2">
      <c r="A41" s="5"/>
      <c r="B41" s="33"/>
      <c r="C41" s="32" t="s">
        <v>95</v>
      </c>
      <c r="D41" s="78"/>
      <c r="E41" s="98"/>
      <c r="F41" s="34"/>
      <c r="G41" s="35">
        <v>150</v>
      </c>
      <c r="H41" s="36"/>
      <c r="I41" s="30"/>
      <c r="J41" s="450"/>
      <c r="K41" s="450"/>
      <c r="L41" s="450"/>
      <c r="M41" s="450"/>
      <c r="N41" s="450"/>
      <c r="O41" s="450"/>
    </row>
    <row r="42" spans="1:15" ht="47.25" customHeight="1" x14ac:dyDescent="0.2">
      <c r="A42" s="30" t="s">
        <v>96</v>
      </c>
      <c r="B42" s="33"/>
      <c r="C42" s="35"/>
      <c r="D42" s="62" t="s">
        <v>97</v>
      </c>
      <c r="E42" s="39" t="s">
        <v>10</v>
      </c>
      <c r="F42" s="441" t="s">
        <v>38</v>
      </c>
      <c r="G42" s="441"/>
      <c r="H42" s="441"/>
      <c r="I42" s="99"/>
      <c r="J42" s="442" t="s">
        <v>11</v>
      </c>
      <c r="K42" s="442"/>
      <c r="L42" s="443" t="s">
        <v>11</v>
      </c>
      <c r="M42" s="443"/>
      <c r="N42" s="442" t="s">
        <v>11</v>
      </c>
      <c r="O42" s="442"/>
    </row>
    <row r="43" spans="1:15" ht="47.25" customHeight="1" x14ac:dyDescent="0.2">
      <c r="A43" s="30" t="s">
        <v>98</v>
      </c>
      <c r="B43" s="33"/>
      <c r="C43" s="35"/>
      <c r="D43" s="62" t="s">
        <v>99</v>
      </c>
      <c r="E43" s="39" t="s">
        <v>10</v>
      </c>
      <c r="F43" s="441" t="s">
        <v>38</v>
      </c>
      <c r="G43" s="441"/>
      <c r="H43" s="441"/>
      <c r="I43" s="99"/>
      <c r="J43" s="442" t="s">
        <v>11</v>
      </c>
      <c r="K43" s="442"/>
      <c r="L43" s="442" t="s">
        <v>11</v>
      </c>
      <c r="M43" s="442"/>
      <c r="N43" s="442" t="s">
        <v>11</v>
      </c>
      <c r="O43" s="442"/>
    </row>
    <row r="44" spans="1:15" ht="199.5" customHeight="1" x14ac:dyDescent="0.2">
      <c r="A44" s="30" t="s">
        <v>100</v>
      </c>
      <c r="B44" s="33"/>
      <c r="C44" s="35"/>
      <c r="D44" s="41" t="s">
        <v>101</v>
      </c>
      <c r="E44" s="89" t="s">
        <v>9</v>
      </c>
      <c r="F44" s="34"/>
      <c r="G44" s="35"/>
      <c r="H44" s="36">
        <v>25</v>
      </c>
      <c r="I44" s="48" t="s">
        <v>102</v>
      </c>
      <c r="J44" s="42">
        <v>0</v>
      </c>
      <c r="K44" s="30">
        <f>$H44*J44</f>
        <v>0</v>
      </c>
      <c r="L44" s="42">
        <v>0</v>
      </c>
      <c r="M44" s="30">
        <f>$H44*L44</f>
        <v>0</v>
      </c>
      <c r="N44" s="42">
        <v>0</v>
      </c>
      <c r="O44" s="30">
        <f>$H44*N44</f>
        <v>0</v>
      </c>
    </row>
    <row r="45" spans="1:15" ht="178.5" x14ac:dyDescent="0.2">
      <c r="A45" s="30" t="s">
        <v>103</v>
      </c>
      <c r="B45" s="33"/>
      <c r="C45" s="35"/>
      <c r="D45" s="41" t="s">
        <v>214</v>
      </c>
      <c r="E45" s="89" t="s">
        <v>9</v>
      </c>
      <c r="F45" s="34"/>
      <c r="G45" s="35"/>
      <c r="H45" s="36">
        <v>25</v>
      </c>
      <c r="I45" s="48" t="s">
        <v>104</v>
      </c>
      <c r="J45" s="42">
        <v>0</v>
      </c>
      <c r="K45" s="30">
        <f t="shared" ref="K45:K51" si="0">$H45*J45</f>
        <v>0</v>
      </c>
      <c r="L45" s="42">
        <v>0</v>
      </c>
      <c r="M45" s="30">
        <f t="shared" ref="M45:M51" si="1">$H45*L45</f>
        <v>0</v>
      </c>
      <c r="N45" s="42">
        <v>0</v>
      </c>
      <c r="O45" s="30">
        <f t="shared" ref="O45:O51" si="2">$H45*N45</f>
        <v>0</v>
      </c>
    </row>
    <row r="46" spans="1:15" ht="140.25" x14ac:dyDescent="0.2">
      <c r="A46" s="30" t="s">
        <v>105</v>
      </c>
      <c r="B46" s="33"/>
      <c r="C46" s="33"/>
      <c r="D46" s="41" t="s">
        <v>106</v>
      </c>
      <c r="E46" s="89" t="s">
        <v>9</v>
      </c>
      <c r="F46" s="34"/>
      <c r="G46" s="35"/>
      <c r="H46" s="36">
        <v>25</v>
      </c>
      <c r="I46" s="100" t="s">
        <v>107</v>
      </c>
      <c r="J46" s="42">
        <v>0</v>
      </c>
      <c r="K46" s="30">
        <f t="shared" si="0"/>
        <v>0</v>
      </c>
      <c r="L46" s="42">
        <v>0</v>
      </c>
      <c r="M46" s="30">
        <f t="shared" si="1"/>
        <v>0</v>
      </c>
      <c r="N46" s="53">
        <v>0</v>
      </c>
      <c r="O46" s="30">
        <f t="shared" si="2"/>
        <v>0</v>
      </c>
    </row>
    <row r="47" spans="1:15" ht="140.25" x14ac:dyDescent="0.2">
      <c r="A47" s="30" t="s">
        <v>108</v>
      </c>
      <c r="B47" s="33"/>
      <c r="C47" s="33"/>
      <c r="D47" s="41" t="s">
        <v>109</v>
      </c>
      <c r="E47" s="89" t="s">
        <v>9</v>
      </c>
      <c r="F47" s="34"/>
      <c r="G47" s="35"/>
      <c r="H47" s="36">
        <v>25</v>
      </c>
      <c r="I47" s="48" t="s">
        <v>102</v>
      </c>
      <c r="J47" s="42">
        <v>0</v>
      </c>
      <c r="K47" s="30">
        <f t="shared" si="0"/>
        <v>0</v>
      </c>
      <c r="L47" s="42">
        <v>0</v>
      </c>
      <c r="M47" s="73">
        <f t="shared" si="1"/>
        <v>0</v>
      </c>
      <c r="N47" s="53">
        <v>0</v>
      </c>
      <c r="O47" s="30">
        <f t="shared" si="2"/>
        <v>0</v>
      </c>
    </row>
    <row r="48" spans="1:15" ht="142.5" x14ac:dyDescent="0.2">
      <c r="A48" s="30" t="s">
        <v>110</v>
      </c>
      <c r="B48" s="33"/>
      <c r="C48" s="33"/>
      <c r="D48" s="41" t="s">
        <v>215</v>
      </c>
      <c r="E48" s="89"/>
      <c r="F48" s="34"/>
      <c r="G48" s="35"/>
      <c r="H48" s="36">
        <v>25</v>
      </c>
      <c r="I48" s="48" t="s">
        <v>102</v>
      </c>
      <c r="J48" s="42">
        <v>0</v>
      </c>
      <c r="K48" s="30">
        <f t="shared" si="0"/>
        <v>0</v>
      </c>
      <c r="L48" s="42">
        <v>0</v>
      </c>
      <c r="M48" s="30">
        <f t="shared" si="1"/>
        <v>0</v>
      </c>
      <c r="N48" s="53">
        <v>0</v>
      </c>
      <c r="O48" s="30">
        <f t="shared" si="2"/>
        <v>0</v>
      </c>
    </row>
    <row r="49" spans="1:15" ht="191.25" x14ac:dyDescent="0.2">
      <c r="A49" s="8" t="s">
        <v>111</v>
      </c>
      <c r="B49" s="33"/>
      <c r="C49" s="33"/>
      <c r="D49" s="41" t="s">
        <v>112</v>
      </c>
      <c r="E49" s="89" t="s">
        <v>9</v>
      </c>
      <c r="F49" s="34"/>
      <c r="G49" s="35"/>
      <c r="H49" s="36">
        <v>25</v>
      </c>
      <c r="I49" s="6" t="s">
        <v>113</v>
      </c>
      <c r="J49" s="42">
        <v>0</v>
      </c>
      <c r="K49" s="30">
        <f t="shared" si="0"/>
        <v>0</v>
      </c>
      <c r="L49" s="42">
        <v>0</v>
      </c>
      <c r="M49" s="30">
        <f t="shared" si="1"/>
        <v>0</v>
      </c>
      <c r="N49" s="53">
        <v>0</v>
      </c>
      <c r="O49" s="30">
        <f t="shared" si="2"/>
        <v>0</v>
      </c>
    </row>
    <row r="50" spans="1:15" ht="140.25" x14ac:dyDescent="0.2">
      <c r="A50" s="30" t="s">
        <v>114</v>
      </c>
      <c r="B50" s="33"/>
      <c r="C50" s="33"/>
      <c r="D50" s="41" t="s">
        <v>115</v>
      </c>
      <c r="E50" s="89" t="s">
        <v>9</v>
      </c>
      <c r="F50" s="34"/>
      <c r="G50" s="35"/>
      <c r="H50" s="36">
        <v>25</v>
      </c>
      <c r="I50" s="6" t="s">
        <v>116</v>
      </c>
      <c r="J50" s="42">
        <v>0</v>
      </c>
      <c r="K50" s="30">
        <f t="shared" si="0"/>
        <v>0</v>
      </c>
      <c r="L50" s="42">
        <v>0</v>
      </c>
      <c r="M50" s="30">
        <f t="shared" si="1"/>
        <v>0</v>
      </c>
      <c r="N50" s="42">
        <v>0</v>
      </c>
      <c r="O50" s="30">
        <f t="shared" si="2"/>
        <v>0</v>
      </c>
    </row>
    <row r="51" spans="1:15" ht="191.25" x14ac:dyDescent="0.2">
      <c r="A51" s="30" t="s">
        <v>117</v>
      </c>
      <c r="B51" s="74"/>
      <c r="C51" s="74"/>
      <c r="D51" s="101" t="s">
        <v>118</v>
      </c>
      <c r="E51" s="88" t="s">
        <v>9</v>
      </c>
      <c r="F51" s="95"/>
      <c r="G51" s="96"/>
      <c r="H51" s="97">
        <v>25</v>
      </c>
      <c r="I51" s="10" t="s">
        <v>119</v>
      </c>
      <c r="J51" s="102">
        <v>0</v>
      </c>
      <c r="K51" s="54">
        <f t="shared" si="0"/>
        <v>0</v>
      </c>
      <c r="L51" s="102">
        <v>0</v>
      </c>
      <c r="M51" s="73">
        <f t="shared" si="1"/>
        <v>0</v>
      </c>
      <c r="N51" s="102">
        <v>0</v>
      </c>
      <c r="O51" s="73">
        <f t="shared" si="2"/>
        <v>0</v>
      </c>
    </row>
    <row r="52" spans="1:15" ht="15.75" customHeight="1" x14ac:dyDescent="0.2">
      <c r="A52" s="25"/>
      <c r="B52" s="444" t="s">
        <v>120</v>
      </c>
      <c r="C52" s="444"/>
      <c r="D52" s="444"/>
      <c r="E52" s="76"/>
      <c r="F52" s="77"/>
      <c r="G52" s="35"/>
      <c r="H52" s="36"/>
      <c r="I52" s="445"/>
      <c r="J52" s="445"/>
      <c r="K52" s="445"/>
      <c r="L52" s="445"/>
      <c r="M52" s="445"/>
      <c r="N52" s="445"/>
      <c r="O52" s="445"/>
    </row>
    <row r="53" spans="1:15" ht="15.75" customHeight="1" x14ac:dyDescent="0.2">
      <c r="A53" s="9"/>
      <c r="B53" s="31"/>
      <c r="C53" s="32" t="s">
        <v>121</v>
      </c>
      <c r="D53" s="78"/>
      <c r="E53" s="33"/>
      <c r="F53" s="34">
        <v>100</v>
      </c>
      <c r="G53" s="35"/>
      <c r="H53" s="36"/>
      <c r="I53" s="445"/>
      <c r="J53" s="445"/>
      <c r="K53" s="445"/>
      <c r="L53" s="445"/>
      <c r="M53" s="445"/>
      <c r="N53" s="445"/>
      <c r="O53" s="445"/>
    </row>
    <row r="54" spans="1:15" ht="107.45" customHeight="1" x14ac:dyDescent="0.2">
      <c r="A54" s="263" t="s">
        <v>122</v>
      </c>
      <c r="B54" s="74"/>
      <c r="C54" s="98"/>
      <c r="D54" s="246" t="s">
        <v>216</v>
      </c>
      <c r="E54" s="247" t="s">
        <v>9</v>
      </c>
      <c r="F54" s="446" t="s">
        <v>38</v>
      </c>
      <c r="G54" s="446"/>
      <c r="H54" s="446"/>
      <c r="I54" s="247" t="s">
        <v>218</v>
      </c>
      <c r="J54" s="42" t="s">
        <v>11</v>
      </c>
      <c r="K54" s="248"/>
      <c r="L54" s="249" t="s">
        <v>11</v>
      </c>
      <c r="M54" s="248"/>
      <c r="N54" s="249" t="s">
        <v>11</v>
      </c>
      <c r="O54" s="248"/>
    </row>
    <row r="55" spans="1:15" ht="15.75" customHeight="1" x14ac:dyDescent="0.2">
      <c r="A55" s="5"/>
      <c r="B55" s="33"/>
      <c r="C55" s="90" t="s">
        <v>123</v>
      </c>
      <c r="D55" s="78"/>
      <c r="E55" s="98"/>
      <c r="F55" s="47"/>
      <c r="G55" s="28"/>
      <c r="H55" s="29"/>
      <c r="I55" s="28"/>
      <c r="J55" s="440"/>
      <c r="K55" s="440"/>
      <c r="L55" s="440"/>
      <c r="M55" s="440"/>
      <c r="N55" s="440"/>
      <c r="O55" s="440"/>
    </row>
    <row r="56" spans="1:15" ht="108" customHeight="1" x14ac:dyDescent="0.2">
      <c r="A56" s="261" t="s">
        <v>124</v>
      </c>
      <c r="B56" s="33"/>
      <c r="C56" s="262"/>
      <c r="D56" s="250" t="s">
        <v>220</v>
      </c>
      <c r="E56" s="72" t="s">
        <v>10</v>
      </c>
      <c r="F56" s="441" t="s">
        <v>38</v>
      </c>
      <c r="G56" s="441"/>
      <c r="H56" s="441"/>
      <c r="I56" s="39"/>
      <c r="J56" s="442" t="s">
        <v>11</v>
      </c>
      <c r="K56" s="442"/>
      <c r="L56" s="443" t="s">
        <v>11</v>
      </c>
      <c r="M56" s="443"/>
      <c r="N56" s="443" t="s">
        <v>11</v>
      </c>
      <c r="O56" s="443"/>
    </row>
    <row r="57" spans="1:15" ht="15.75" customHeight="1" x14ac:dyDescent="0.2">
      <c r="A57" s="255"/>
      <c r="B57" s="256"/>
      <c r="C57" s="257" t="s">
        <v>221</v>
      </c>
      <c r="D57" s="78"/>
      <c r="E57" s="258"/>
      <c r="F57" s="95"/>
      <c r="G57" s="96"/>
      <c r="H57" s="97"/>
      <c r="I57" s="96"/>
      <c r="J57" s="447"/>
      <c r="K57" s="447"/>
      <c r="L57" s="447"/>
      <c r="M57" s="447"/>
      <c r="N57" s="447"/>
      <c r="O57" s="447"/>
    </row>
    <row r="58" spans="1:15" ht="89.45" customHeight="1" x14ac:dyDescent="0.2">
      <c r="A58" s="263" t="s">
        <v>222</v>
      </c>
      <c r="B58" s="438"/>
      <c r="C58" s="439"/>
      <c r="D58" s="260" t="s">
        <v>223</v>
      </c>
      <c r="E58" s="259" t="s">
        <v>8</v>
      </c>
      <c r="F58" s="435"/>
      <c r="G58" s="436"/>
      <c r="H58" s="437"/>
      <c r="I58" s="252"/>
      <c r="J58" s="435"/>
      <c r="K58" s="436"/>
      <c r="L58" s="436"/>
      <c r="M58" s="436"/>
      <c r="N58" s="436"/>
      <c r="O58" s="437"/>
    </row>
    <row r="59" spans="1:15" ht="15.75" thickBot="1" x14ac:dyDescent="0.25">
      <c r="D59" s="103" t="s">
        <v>125</v>
      </c>
      <c r="E59" s="103"/>
      <c r="F59" s="104">
        <f>F9+F23+F53</f>
        <v>1000</v>
      </c>
      <c r="G59" s="105"/>
      <c r="H59" s="105"/>
      <c r="I59" s="251" t="s">
        <v>126</v>
      </c>
      <c r="J59" s="253"/>
      <c r="K59" s="254">
        <f>K12+K13+K16+K17+K19+K31+K33+K34+K38+K39+K40+K44+K45+K46+K47+K48+K49+K50+K51</f>
        <v>0</v>
      </c>
      <c r="L59" s="253"/>
      <c r="M59" s="254">
        <f>M12+M13+M16+M17+M19+M31+M33+M34+M38+M39+M40+M44+M45+M46+M47+M48+M49+M50+M51</f>
        <v>0</v>
      </c>
      <c r="N59" s="253"/>
      <c r="O59" s="254">
        <f>O12+O13+O16+O17+O19+O31+O33+O34+O38+O39+O40+O44+O45+O46+O47+O48+O49+O50+O51</f>
        <v>0</v>
      </c>
    </row>
    <row r="60" spans="1:15" x14ac:dyDescent="0.2">
      <c r="B60" s="106" t="s">
        <v>127</v>
      </c>
    </row>
    <row r="61" spans="1:15" x14ac:dyDescent="0.2">
      <c r="B61" s="106"/>
    </row>
    <row r="62" spans="1:15" x14ac:dyDescent="0.2">
      <c r="B62" s="106" t="s">
        <v>128</v>
      </c>
    </row>
    <row r="63" spans="1:15" x14ac:dyDescent="0.2">
      <c r="B63" s="107" t="s">
        <v>10</v>
      </c>
      <c r="C63" s="107" t="s">
        <v>129</v>
      </c>
      <c r="D63" t="s">
        <v>130</v>
      </c>
    </row>
    <row r="64" spans="1:15" x14ac:dyDescent="0.2">
      <c r="B64" t="s">
        <v>9</v>
      </c>
      <c r="C64" t="s">
        <v>131</v>
      </c>
      <c r="D64" t="s">
        <v>132</v>
      </c>
    </row>
    <row r="65" spans="2:4" x14ac:dyDescent="0.2">
      <c r="B65" t="s">
        <v>29</v>
      </c>
      <c r="C65" t="s">
        <v>133</v>
      </c>
    </row>
    <row r="66" spans="2:4" x14ac:dyDescent="0.2">
      <c r="B66" t="s">
        <v>134</v>
      </c>
      <c r="C66" t="s">
        <v>126</v>
      </c>
      <c r="D66" t="s">
        <v>135</v>
      </c>
    </row>
    <row r="67" spans="2:4" ht="9" customHeight="1" x14ac:dyDescent="0.2"/>
  </sheetData>
  <sheetProtection selectLockedCells="1" selectUnlockedCells="1"/>
  <customSheetViews>
    <customSheetView guid="{08E9D779-95AE-49CE-95F2-BE10EDBADB20}" scale="70" fitToPage="1" hiddenRows="1" state="hidden">
      <pane ySplit="8" topLeftCell="A30" activePane="bottomLeft" state="frozen"/>
      <selection pane="bottomLeft"/>
      <pageMargins left="0.25" right="0.25" top="0.75" bottom="0.75" header="0.51180555555555596" footer="0.51180555555555596"/>
      <printOptions horizontalCentered="1" verticalCentered="1" gridLines="1"/>
      <pageSetup paperSize="9" scale="58" fitToHeight="0" orientation="landscape" horizontalDpi="300" verticalDpi="300" r:id="rId1"/>
      <headerFooter alignWithMargins="0"/>
    </customSheetView>
  </customSheetViews>
  <mergeCells count="102">
    <mergeCell ref="J2:K2"/>
    <mergeCell ref="J5:O5"/>
    <mergeCell ref="J6:K6"/>
    <mergeCell ref="L6:M6"/>
    <mergeCell ref="N6:O6"/>
    <mergeCell ref="F7:H7"/>
    <mergeCell ref="J7:J8"/>
    <mergeCell ref="K7:K8"/>
    <mergeCell ref="L7:L8"/>
    <mergeCell ref="M7:M8"/>
    <mergeCell ref="N7:N8"/>
    <mergeCell ref="O7:O8"/>
    <mergeCell ref="B9:D9"/>
    <mergeCell ref="I9:O10"/>
    <mergeCell ref="C10:D10"/>
    <mergeCell ref="F11:H11"/>
    <mergeCell ref="J11:K11"/>
    <mergeCell ref="L11:M11"/>
    <mergeCell ref="N11:O11"/>
    <mergeCell ref="F18:H18"/>
    <mergeCell ref="J18:K18"/>
    <mergeCell ref="L18:M18"/>
    <mergeCell ref="N18:O18"/>
    <mergeCell ref="J20:K20"/>
    <mergeCell ref="L20:M20"/>
    <mergeCell ref="N20:O20"/>
    <mergeCell ref="F14:H14"/>
    <mergeCell ref="J14:K14"/>
    <mergeCell ref="L14:M14"/>
    <mergeCell ref="N14:O14"/>
    <mergeCell ref="F15:H15"/>
    <mergeCell ref="J15:K15"/>
    <mergeCell ref="L15:M15"/>
    <mergeCell ref="N15:O15"/>
    <mergeCell ref="B23:D23"/>
    <mergeCell ref="I23:O24"/>
    <mergeCell ref="F26:H26"/>
    <mergeCell ref="J26:K26"/>
    <mergeCell ref="L26:M26"/>
    <mergeCell ref="N26:O26"/>
    <mergeCell ref="F21:H21"/>
    <mergeCell ref="J21:K21"/>
    <mergeCell ref="L21:M21"/>
    <mergeCell ref="N21:O21"/>
    <mergeCell ref="F22:H22"/>
    <mergeCell ref="J22:K22"/>
    <mergeCell ref="L22:M22"/>
    <mergeCell ref="N22:O22"/>
    <mergeCell ref="F29:H29"/>
    <mergeCell ref="J29:K29"/>
    <mergeCell ref="L29:M29"/>
    <mergeCell ref="N29:O29"/>
    <mergeCell ref="F30:H30"/>
    <mergeCell ref="J30:K30"/>
    <mergeCell ref="L30:M30"/>
    <mergeCell ref="N30:O30"/>
    <mergeCell ref="F27:H27"/>
    <mergeCell ref="J27:K27"/>
    <mergeCell ref="L27:M27"/>
    <mergeCell ref="N27:O27"/>
    <mergeCell ref="F28:H28"/>
    <mergeCell ref="J28:K28"/>
    <mergeCell ref="L28:M28"/>
    <mergeCell ref="N28:O28"/>
    <mergeCell ref="F36:H36"/>
    <mergeCell ref="J36:K36"/>
    <mergeCell ref="L36:M36"/>
    <mergeCell ref="N36:O36"/>
    <mergeCell ref="J37:O37"/>
    <mergeCell ref="J41:O41"/>
    <mergeCell ref="F32:H32"/>
    <mergeCell ref="J32:K32"/>
    <mergeCell ref="L32:M32"/>
    <mergeCell ref="N32:O32"/>
    <mergeCell ref="F35:H35"/>
    <mergeCell ref="J35:K35"/>
    <mergeCell ref="L35:M35"/>
    <mergeCell ref="N35:O35"/>
    <mergeCell ref="B52:D52"/>
    <mergeCell ref="I52:O53"/>
    <mergeCell ref="F54:H54"/>
    <mergeCell ref="J57:K57"/>
    <mergeCell ref="L57:M57"/>
    <mergeCell ref="N57:O57"/>
    <mergeCell ref="F42:H42"/>
    <mergeCell ref="J42:K42"/>
    <mergeCell ref="L42:M42"/>
    <mergeCell ref="N42:O42"/>
    <mergeCell ref="F43:H43"/>
    <mergeCell ref="J43:K43"/>
    <mergeCell ref="L43:M43"/>
    <mergeCell ref="N43:O43"/>
    <mergeCell ref="F58:H58"/>
    <mergeCell ref="J58:O58"/>
    <mergeCell ref="B58:C58"/>
    <mergeCell ref="J55:K55"/>
    <mergeCell ref="L55:M55"/>
    <mergeCell ref="N55:O55"/>
    <mergeCell ref="F56:H56"/>
    <mergeCell ref="J56:K56"/>
    <mergeCell ref="L56:M56"/>
    <mergeCell ref="N56:O56"/>
  </mergeCells>
  <conditionalFormatting sqref="J11 N11 J18 N18 J26:J30 L26:L30 N26:N30">
    <cfRule type="cellIs" dxfId="38" priority="1" stopIfTrue="1" operator="equal">
      <formula>"ja"</formula>
    </cfRule>
    <cfRule type="cellIs" dxfId="37" priority="2" stopIfTrue="1" operator="equal">
      <formula>"nein"</formula>
    </cfRule>
  </conditionalFormatting>
  <conditionalFormatting sqref="J14:J15">
    <cfRule type="cellIs" dxfId="36" priority="5" stopIfTrue="1" operator="equal">
      <formula>"ja"</formula>
    </cfRule>
    <cfRule type="cellIs" dxfId="35" priority="6" stopIfTrue="1" operator="equal">
      <formula>"nein"</formula>
    </cfRule>
  </conditionalFormatting>
  <conditionalFormatting sqref="J21:J22">
    <cfRule type="cellIs" dxfId="34" priority="11" stopIfTrue="1" operator="equal">
      <formula>"ja"</formula>
    </cfRule>
    <cfRule type="cellIs" dxfId="33" priority="12" stopIfTrue="1" operator="equal">
      <formula>"nein"</formula>
    </cfRule>
  </conditionalFormatting>
  <conditionalFormatting sqref="J32">
    <cfRule type="cellIs" dxfId="32" priority="57" stopIfTrue="1" operator="equal">
      <formula>"ja"</formula>
    </cfRule>
    <cfRule type="cellIs" dxfId="31" priority="58" stopIfTrue="1" operator="equal">
      <formula>"nein"</formula>
    </cfRule>
  </conditionalFormatting>
  <conditionalFormatting sqref="J35:J36">
    <cfRule type="cellIs" dxfId="30" priority="29" stopIfTrue="1" operator="equal">
      <formula>"ja"</formula>
    </cfRule>
    <cfRule type="cellIs" dxfId="29" priority="30" stopIfTrue="1" operator="equal">
      <formula>"nein"</formula>
    </cfRule>
  </conditionalFormatting>
  <conditionalFormatting sqref="J42:J43">
    <cfRule type="cellIs" dxfId="28" priority="44" stopIfTrue="1" operator="equal">
      <formula>"nein"</formula>
    </cfRule>
    <cfRule type="cellIs" dxfId="27" priority="43" stopIfTrue="1" operator="equal">
      <formula>"ja"</formula>
    </cfRule>
  </conditionalFormatting>
  <conditionalFormatting sqref="J56 L56 N56">
    <cfRule type="cellIs" dxfId="26" priority="49" stopIfTrue="1" operator="equal">
      <formula>"ja"</formula>
    </cfRule>
    <cfRule type="cellIs" dxfId="25" priority="50" stopIfTrue="1" operator="equal">
      <formula>"nein"</formula>
    </cfRule>
  </conditionalFormatting>
  <conditionalFormatting sqref="L11">
    <cfRule type="cellIs" dxfId="24" priority="42" stopIfTrue="1" operator="equal">
      <formula>"nein"</formula>
    </cfRule>
    <cfRule type="cellIs" dxfId="23" priority="41" stopIfTrue="1" operator="equal">
      <formula>"ja"</formula>
    </cfRule>
  </conditionalFormatting>
  <conditionalFormatting sqref="L14:L15">
    <cfRule type="cellIs" dxfId="22" priority="7" stopIfTrue="1" operator="equal">
      <formula>"ja"</formula>
    </cfRule>
    <cfRule type="cellIs" dxfId="21" priority="8" stopIfTrue="1" operator="equal">
      <formula>"nein"</formula>
    </cfRule>
  </conditionalFormatting>
  <conditionalFormatting sqref="L18">
    <cfRule type="cellIs" dxfId="20" priority="3" stopIfTrue="1" operator="equal">
      <formula>"ja"</formula>
    </cfRule>
    <cfRule type="cellIs" dxfId="19" priority="4" stopIfTrue="1" operator="equal">
      <formula>"nein"</formula>
    </cfRule>
  </conditionalFormatting>
  <conditionalFormatting sqref="L21:L22">
    <cfRule type="cellIs" dxfId="18" priority="13" stopIfTrue="1" operator="equal">
      <formula>"ja"</formula>
    </cfRule>
    <cfRule type="cellIs" dxfId="17" priority="14" stopIfTrue="1" operator="equal">
      <formula>"nein"</formula>
    </cfRule>
  </conditionalFormatting>
  <conditionalFormatting sqref="L32">
    <cfRule type="cellIs" dxfId="16" priority="59" stopIfTrue="1" operator="equal">
      <formula>"ja"</formula>
    </cfRule>
    <cfRule type="cellIs" dxfId="15" priority="60" stopIfTrue="1" operator="equal">
      <formula>"nein"</formula>
    </cfRule>
  </conditionalFormatting>
  <conditionalFormatting sqref="L35:L36">
    <cfRule type="cellIs" dxfId="14" priority="33" stopIfTrue="1" operator="equal">
      <formula>"ja"</formula>
    </cfRule>
    <cfRule type="cellIs" dxfId="13" priority="34" stopIfTrue="1" operator="equal">
      <formula>"nein"</formula>
    </cfRule>
  </conditionalFormatting>
  <conditionalFormatting sqref="L42:L43 N42:N43">
    <cfRule type="cellIs" dxfId="12" priority="45" stopIfTrue="1" operator="equal">
      <formula>"ja"</formula>
    </cfRule>
    <cfRule type="cellIs" dxfId="11" priority="46" stopIfTrue="1" operator="equal">
      <formula>"nein"</formula>
    </cfRule>
  </conditionalFormatting>
  <conditionalFormatting sqref="N14:N15">
    <cfRule type="cellIs" dxfId="10" priority="10" stopIfTrue="1" operator="equal">
      <formula>"nein"</formula>
    </cfRule>
    <cfRule type="cellIs" dxfId="9" priority="9" stopIfTrue="1" operator="equal">
      <formula>"ja"</formula>
    </cfRule>
  </conditionalFormatting>
  <conditionalFormatting sqref="N21:N22">
    <cfRule type="cellIs" dxfId="8" priority="16" stopIfTrue="1" operator="equal">
      <formula>"nein"</formula>
    </cfRule>
    <cfRule type="cellIs" dxfId="7" priority="15" stopIfTrue="1" operator="equal">
      <formula>"ja"</formula>
    </cfRule>
  </conditionalFormatting>
  <conditionalFormatting sqref="N32">
    <cfRule type="cellIs" dxfId="6" priority="61" stopIfTrue="1" operator="equal">
      <formula>"ja"</formula>
    </cfRule>
    <cfRule type="cellIs" dxfId="5" priority="62" stopIfTrue="1" operator="equal">
      <formula>"nein"</formula>
    </cfRule>
  </conditionalFormatting>
  <conditionalFormatting sqref="N35:N36">
    <cfRule type="cellIs" dxfId="4" priority="37" stopIfTrue="1" operator="equal">
      <formula>"ja"</formula>
    </cfRule>
    <cfRule type="cellIs" dxfId="3" priority="38" stopIfTrue="1" operator="equal">
      <formula>"nein"</formula>
    </cfRule>
  </conditionalFormatting>
  <printOptions horizontalCentered="1" verticalCentered="1" gridLines="1"/>
  <pageMargins left="0.25" right="0.25" top="0.75" bottom="0.75" header="0.51180555555555596" footer="0.51180555555555596"/>
  <pageSetup paperSize="9" scale="58" fitToHeight="0" orientation="landscape" horizontalDpi="300" verticalDpi="300" r:id="rId2"/>
  <headerFooter alignWithMargins="0"/>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pageSetUpPr fitToPage="1"/>
  </sheetPr>
  <dimension ref="A1:H21"/>
  <sheetViews>
    <sheetView zoomScale="80" zoomScaleNormal="80" zoomScaleSheetLayoutView="75" workbookViewId="0"/>
  </sheetViews>
  <sheetFormatPr baseColWidth="10" defaultColWidth="11.42578125" defaultRowHeight="12.75" x14ac:dyDescent="0.2"/>
  <cols>
    <col min="1" max="1" width="51.85546875" style="108" customWidth="1"/>
    <col min="2" max="2" width="25.7109375" style="108" customWidth="1"/>
    <col min="3" max="8" width="15.7109375" style="108" customWidth="1"/>
    <col min="9" max="16384" width="11.42578125" style="108"/>
  </cols>
  <sheetData>
    <row r="1" spans="1:8" x14ac:dyDescent="0.2">
      <c r="A1" s="109"/>
      <c r="B1" s="110"/>
      <c r="C1" s="110"/>
      <c r="D1" s="110"/>
      <c r="E1" s="110"/>
      <c r="F1" s="110"/>
      <c r="G1" s="110"/>
      <c r="H1" s="111"/>
    </row>
    <row r="2" spans="1:8" ht="18" x14ac:dyDescent="0.25">
      <c r="A2" s="112" t="s">
        <v>136</v>
      </c>
      <c r="H2" s="113"/>
    </row>
    <row r="3" spans="1:8" ht="18" x14ac:dyDescent="0.25">
      <c r="A3" s="112"/>
      <c r="H3" s="113"/>
    </row>
    <row r="4" spans="1:8" ht="39.200000000000003" customHeight="1" thickBot="1" x14ac:dyDescent="0.25">
      <c r="A4" s="465" t="s">
        <v>137</v>
      </c>
      <c r="B4" s="465"/>
      <c r="C4" s="465"/>
      <c r="H4" s="113"/>
    </row>
    <row r="5" spans="1:8" x14ac:dyDescent="0.2">
      <c r="A5" s="114"/>
      <c r="G5" s="115" t="s">
        <v>138</v>
      </c>
      <c r="H5" s="116" t="s">
        <v>2</v>
      </c>
    </row>
    <row r="6" spans="1:8" ht="13.5" thickBot="1" x14ac:dyDescent="0.25">
      <c r="A6" s="114"/>
      <c r="G6" s="117"/>
      <c r="H6" s="118" t="s">
        <v>139</v>
      </c>
    </row>
    <row r="7" spans="1:8" s="122" customFormat="1" ht="39.200000000000003" customHeight="1" thickBot="1" x14ac:dyDescent="0.25">
      <c r="A7" s="119" t="s">
        <v>140</v>
      </c>
      <c r="B7" s="120" t="s">
        <v>141</v>
      </c>
      <c r="C7" s="121"/>
      <c r="H7" s="123"/>
    </row>
    <row r="8" spans="1:8" s="122" customFormat="1" ht="13.5" thickBot="1" x14ac:dyDescent="0.25">
      <c r="A8" s="119" t="s">
        <v>142</v>
      </c>
      <c r="B8" s="124"/>
      <c r="H8" s="123"/>
    </row>
    <row r="9" spans="1:8" s="122" customFormat="1" x14ac:dyDescent="0.2">
      <c r="A9" s="125"/>
      <c r="H9" s="123"/>
    </row>
    <row r="10" spans="1:8" s="122" customFormat="1" ht="13.5" thickBot="1" x14ac:dyDescent="0.25">
      <c r="A10" s="126"/>
      <c r="H10" s="123"/>
    </row>
    <row r="11" spans="1:8" s="122" customFormat="1" ht="13.5" thickBot="1" x14ac:dyDescent="0.25">
      <c r="A11" s="127" t="s">
        <v>143</v>
      </c>
      <c r="B11" s="128"/>
      <c r="C11" s="129">
        <v>1</v>
      </c>
      <c r="D11" s="130">
        <v>2</v>
      </c>
      <c r="E11" s="131">
        <v>3</v>
      </c>
      <c r="F11" s="131">
        <v>4</v>
      </c>
      <c r="G11" s="131">
        <v>5</v>
      </c>
      <c r="H11" s="131">
        <v>6</v>
      </c>
    </row>
    <row r="12" spans="1:8" s="122" customFormat="1" ht="18.75" customHeight="1" x14ac:dyDescent="0.2">
      <c r="A12" s="132" t="s">
        <v>126</v>
      </c>
      <c r="B12" s="133"/>
      <c r="C12" s="134">
        <f>'4. Leistung '!K59</f>
        <v>0</v>
      </c>
      <c r="D12" s="135">
        <f>'4. Leistung '!M59</f>
        <v>0</v>
      </c>
      <c r="E12" s="135">
        <f>'4. Leistung '!O59</f>
        <v>0</v>
      </c>
      <c r="F12" s="135"/>
      <c r="G12" s="135"/>
      <c r="H12" s="136"/>
    </row>
    <row r="13" spans="1:8" s="122" customFormat="1" ht="21.2" customHeight="1" x14ac:dyDescent="0.2">
      <c r="A13" s="137" t="s">
        <v>144</v>
      </c>
      <c r="B13" s="138"/>
      <c r="C13" s="139">
        <v>100000</v>
      </c>
      <c r="D13" s="139">
        <v>100000</v>
      </c>
      <c r="E13" s="140">
        <v>100000</v>
      </c>
      <c r="F13" s="140">
        <v>2765890</v>
      </c>
      <c r="G13" s="140">
        <v>2900000</v>
      </c>
      <c r="H13" s="141">
        <v>2300000</v>
      </c>
    </row>
    <row r="14" spans="1:8" s="122" customFormat="1" ht="22.7" customHeight="1" thickBot="1" x14ac:dyDescent="0.25">
      <c r="A14" s="142" t="s">
        <v>145</v>
      </c>
      <c r="B14" s="143"/>
      <c r="C14" s="144">
        <f t="shared" ref="C14:H14" si="0">C12/C13</f>
        <v>0</v>
      </c>
      <c r="D14" s="145">
        <f t="shared" si="0"/>
        <v>0</v>
      </c>
      <c r="E14" s="145">
        <f t="shared" si="0"/>
        <v>0</v>
      </c>
      <c r="F14" s="145">
        <f t="shared" si="0"/>
        <v>0</v>
      </c>
      <c r="G14" s="145">
        <f t="shared" si="0"/>
        <v>0</v>
      </c>
      <c r="H14" s="146">
        <f t="shared" si="0"/>
        <v>0</v>
      </c>
    </row>
    <row r="15" spans="1:8" s="122" customFormat="1" ht="38.25" customHeight="1" thickBot="1" x14ac:dyDescent="0.25">
      <c r="A15" s="147" t="s">
        <v>146</v>
      </c>
      <c r="B15" s="148">
        <v>100000</v>
      </c>
      <c r="C15" s="149">
        <f t="shared" ref="C15:H15" si="1">C14*$B$15</f>
        <v>0</v>
      </c>
      <c r="D15" s="149">
        <f t="shared" si="1"/>
        <v>0</v>
      </c>
      <c r="E15" s="149">
        <f t="shared" si="1"/>
        <v>0</v>
      </c>
      <c r="F15" s="149">
        <f t="shared" si="1"/>
        <v>0</v>
      </c>
      <c r="G15" s="149">
        <f t="shared" si="1"/>
        <v>0</v>
      </c>
      <c r="H15" s="149">
        <f t="shared" si="1"/>
        <v>0</v>
      </c>
    </row>
    <row r="16" spans="1:8" s="122" customFormat="1" ht="13.5" thickBot="1" x14ac:dyDescent="0.25">
      <c r="A16" s="150"/>
      <c r="H16" s="123"/>
    </row>
    <row r="17" spans="1:8" s="154" customFormat="1" ht="13.5" thickBot="1" x14ac:dyDescent="0.25">
      <c r="A17" s="151" t="s">
        <v>147</v>
      </c>
      <c r="B17" s="127"/>
      <c r="C17" s="152">
        <f t="shared" ref="C17:H17" si="2">RANK(C15,$C$15:$IV$15)</f>
        <v>1</v>
      </c>
      <c r="D17" s="153">
        <f t="shared" si="2"/>
        <v>1</v>
      </c>
      <c r="E17" s="153">
        <f t="shared" si="2"/>
        <v>1</v>
      </c>
      <c r="F17" s="153">
        <f t="shared" si="2"/>
        <v>1</v>
      </c>
      <c r="G17" s="153">
        <f t="shared" si="2"/>
        <v>1</v>
      </c>
      <c r="H17" s="153">
        <f t="shared" si="2"/>
        <v>1</v>
      </c>
    </row>
    <row r="18" spans="1:8" x14ac:dyDescent="0.2">
      <c r="A18" s="114"/>
      <c r="H18" s="113"/>
    </row>
    <row r="19" spans="1:8" ht="34.5" thickBot="1" x14ac:dyDescent="0.25">
      <c r="A19" s="155" t="s">
        <v>148</v>
      </c>
      <c r="B19" s="156"/>
      <c r="C19" s="156"/>
      <c r="D19" s="156"/>
      <c r="E19" s="156"/>
      <c r="F19" s="156"/>
      <c r="G19" s="156"/>
      <c r="H19" s="157"/>
    </row>
    <row r="21" spans="1:8" x14ac:dyDescent="0.2">
      <c r="B21" s="158"/>
      <c r="C21" s="158"/>
    </row>
  </sheetData>
  <sheetProtection password="F725" sheet="1" formatCells="0"/>
  <customSheetViews>
    <customSheetView guid="{08E9D779-95AE-49CE-95F2-BE10EDBADB20}" scale="80" fitToPage="1" state="hidden">
      <pageMargins left="0.39374999999999999" right="0.39374999999999999" top="0.98402777777777795" bottom="0.98402777777777795" header="0.51180555555555596" footer="0.51180555555555596"/>
      <printOptions horizontalCentered="1"/>
      <pageSetup paperSize="9" scale="65" orientation="landscape" horizontalDpi="300" verticalDpi="300" r:id="rId1"/>
      <headerFooter alignWithMargins="0">
        <oddFooter>&amp;L&amp;F&amp;R&amp;P von &amp;N</oddFooter>
      </headerFooter>
    </customSheetView>
  </customSheetViews>
  <mergeCells count="1">
    <mergeCell ref="A4:C4"/>
  </mergeCells>
  <dataValidations count="2">
    <dataValidation type="list" allowBlank="1" showErrorMessage="1" sqref="B7" xr:uid="{00000000-0002-0000-0400-000000000000}">
      <formula1>Verfahrensarten</formula1>
    </dataValidation>
    <dataValidation type="list" allowBlank="1" showErrorMessage="1" sqref="B15" xr:uid="{00000000-0002-0000-0400-000001000000}">
      <formula1>Skalierungsfaktor</formula1>
    </dataValidation>
  </dataValidations>
  <printOptions horizontalCentered="1"/>
  <pageMargins left="0.39374999999999999" right="0.39374999999999999" top="0.98402777777777795" bottom="0.98402777777777795" header="0.51180555555555596" footer="0.51180555555555596"/>
  <pageSetup paperSize="9" scale="65" orientation="landscape" horizontalDpi="300" verticalDpi="300" r:id="rId2"/>
  <headerFooter alignWithMargins="0">
    <oddFooter>&amp;L&amp;F&amp;R&amp;P von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dimension ref="A1:J21"/>
  <sheetViews>
    <sheetView workbookViewId="0">
      <selection sqref="A1:G1"/>
    </sheetView>
  </sheetViews>
  <sheetFormatPr baseColWidth="10" defaultColWidth="11.5703125" defaultRowHeight="15" x14ac:dyDescent="0.25"/>
  <cols>
    <col min="1" max="1" width="32.42578125" style="366" customWidth="1"/>
    <col min="2" max="2" width="16.5703125" style="366" customWidth="1"/>
    <col min="3" max="3" width="14.85546875" style="366" customWidth="1"/>
    <col min="4" max="4" width="14" style="366" customWidth="1"/>
    <col min="5" max="7" width="13.5703125" style="366" customWidth="1"/>
    <col min="8" max="8" width="2.5703125" style="366" customWidth="1"/>
    <col min="9" max="9" width="28.28515625" style="366" customWidth="1"/>
    <col min="10" max="10" width="26.28515625" style="366" customWidth="1"/>
    <col min="11" max="16384" width="11.5703125" style="366"/>
  </cols>
  <sheetData>
    <row r="1" spans="1:10" ht="108" customHeight="1" thickBot="1" x14ac:dyDescent="0.3">
      <c r="A1" s="466" t="s">
        <v>323</v>
      </c>
      <c r="B1" s="466"/>
      <c r="C1" s="466"/>
      <c r="D1" s="466"/>
      <c r="E1" s="466"/>
      <c r="F1" s="466"/>
      <c r="G1" s="466"/>
      <c r="I1" s="367"/>
    </row>
    <row r="2" spans="1:10" ht="15.75" thickBot="1" x14ac:dyDescent="0.3">
      <c r="A2" s="368" t="s">
        <v>324</v>
      </c>
      <c r="B2" s="369" t="s">
        <v>10</v>
      </c>
      <c r="C2" s="369" t="s">
        <v>9</v>
      </c>
      <c r="D2" s="369" t="s">
        <v>325</v>
      </c>
      <c r="E2" s="369" t="s">
        <v>326</v>
      </c>
      <c r="F2" s="370" t="s">
        <v>327</v>
      </c>
      <c r="G2" s="371" t="s">
        <v>328</v>
      </c>
      <c r="I2" s="372" t="s">
        <v>329</v>
      </c>
    </row>
    <row r="3" spans="1:10" x14ac:dyDescent="0.25">
      <c r="A3" s="373" t="s">
        <v>330</v>
      </c>
      <c r="B3" s="374"/>
      <c r="C3" s="374"/>
      <c r="D3" s="374"/>
      <c r="E3" s="374"/>
      <c r="F3" s="375"/>
      <c r="G3" s="376"/>
      <c r="I3" s="377" t="s">
        <v>331</v>
      </c>
      <c r="J3" s="378" t="s">
        <v>332</v>
      </c>
    </row>
    <row r="4" spans="1:10" ht="15.75" thickBot="1" x14ac:dyDescent="0.3">
      <c r="A4" s="379"/>
      <c r="B4" s="380"/>
      <c r="C4" s="380"/>
      <c r="D4" s="380"/>
      <c r="E4" s="380"/>
      <c r="F4" s="381"/>
      <c r="G4" s="382"/>
      <c r="I4" s="383" t="s">
        <v>333</v>
      </c>
      <c r="J4" s="384" t="s">
        <v>334</v>
      </c>
    </row>
    <row r="5" spans="1:10" x14ac:dyDescent="0.25">
      <c r="A5" s="467" t="s">
        <v>335</v>
      </c>
      <c r="B5" s="468"/>
      <c r="C5" s="468"/>
      <c r="D5" s="468"/>
      <c r="E5" s="468"/>
      <c r="F5" s="468"/>
      <c r="G5" s="469"/>
      <c r="I5" s="377"/>
      <c r="J5" s="385"/>
    </row>
    <row r="6" spans="1:10" x14ac:dyDescent="0.25">
      <c r="A6" s="386" t="s">
        <v>336</v>
      </c>
      <c r="B6" s="374"/>
      <c r="C6" s="374"/>
      <c r="D6" s="374"/>
      <c r="E6" s="374"/>
      <c r="F6" s="375"/>
      <c r="G6" s="376"/>
      <c r="I6" s="387" t="s">
        <v>337</v>
      </c>
      <c r="J6" s="388" t="s">
        <v>338</v>
      </c>
    </row>
    <row r="7" spans="1:10" x14ac:dyDescent="0.25">
      <c r="A7" s="386" t="s">
        <v>339</v>
      </c>
      <c r="B7" s="374"/>
      <c r="C7" s="374"/>
      <c r="D7" s="374"/>
      <c r="E7" s="374"/>
      <c r="F7" s="375"/>
      <c r="G7" s="376"/>
      <c r="I7" s="387" t="s">
        <v>340</v>
      </c>
      <c r="J7" s="388" t="s">
        <v>341</v>
      </c>
    </row>
    <row r="8" spans="1:10" x14ac:dyDescent="0.25">
      <c r="A8" s="389" t="s">
        <v>342</v>
      </c>
      <c r="B8" s="374"/>
      <c r="C8" s="374"/>
      <c r="D8" s="374"/>
      <c r="E8" s="374"/>
      <c r="F8" s="375"/>
      <c r="G8" s="376"/>
      <c r="I8" s="387" t="s">
        <v>343</v>
      </c>
      <c r="J8" s="388" t="s">
        <v>344</v>
      </c>
    </row>
    <row r="9" spans="1:10" x14ac:dyDescent="0.25">
      <c r="A9" s="389" t="s">
        <v>345</v>
      </c>
      <c r="B9" s="374"/>
      <c r="C9" s="374"/>
      <c r="D9" s="374"/>
      <c r="E9" s="374"/>
      <c r="F9" s="375"/>
      <c r="G9" s="376"/>
      <c r="I9" s="387" t="s">
        <v>346</v>
      </c>
      <c r="J9" s="388" t="s">
        <v>346</v>
      </c>
    </row>
    <row r="10" spans="1:10" ht="15.75" thickBot="1" x14ac:dyDescent="0.3">
      <c r="A10" s="379"/>
      <c r="B10" s="380"/>
      <c r="C10" s="380"/>
      <c r="D10" s="380"/>
      <c r="E10" s="380"/>
      <c r="F10" s="381"/>
      <c r="G10" s="382"/>
      <c r="I10" s="383"/>
      <c r="J10" s="390" t="s">
        <v>347</v>
      </c>
    </row>
    <row r="11" spans="1:10" x14ac:dyDescent="0.25">
      <c r="A11" s="467" t="s">
        <v>348</v>
      </c>
      <c r="B11" s="468"/>
      <c r="C11" s="468"/>
      <c r="D11" s="468"/>
      <c r="E11" s="468"/>
      <c r="F11" s="468"/>
      <c r="G11" s="469"/>
      <c r="I11" s="377"/>
      <c r="J11" s="391"/>
    </row>
    <row r="12" spans="1:10" x14ac:dyDescent="0.25">
      <c r="A12" s="389" t="s">
        <v>349</v>
      </c>
      <c r="B12" s="374"/>
      <c r="C12" s="374"/>
      <c r="D12" s="374"/>
      <c r="E12" s="374"/>
      <c r="F12" s="375"/>
      <c r="G12" s="376"/>
      <c r="I12" s="387" t="s">
        <v>350</v>
      </c>
      <c r="J12" s="376" t="s">
        <v>351</v>
      </c>
    </row>
    <row r="13" spans="1:10" x14ac:dyDescent="0.25">
      <c r="A13" s="389" t="s">
        <v>352</v>
      </c>
      <c r="B13" s="374"/>
      <c r="C13" s="374"/>
      <c r="D13" s="374"/>
      <c r="E13" s="374"/>
      <c r="F13" s="375"/>
      <c r="G13" s="376"/>
      <c r="I13" s="387" t="s">
        <v>353</v>
      </c>
      <c r="J13" s="376" t="s">
        <v>354</v>
      </c>
    </row>
    <row r="14" spans="1:10" x14ac:dyDescent="0.25">
      <c r="A14" s="389" t="s">
        <v>355</v>
      </c>
      <c r="B14" s="374"/>
      <c r="C14" s="374"/>
      <c r="D14" s="374"/>
      <c r="E14" s="374"/>
      <c r="F14" s="375"/>
      <c r="G14" s="376"/>
      <c r="I14" s="387" t="s">
        <v>356</v>
      </c>
      <c r="J14" s="376" t="s">
        <v>357</v>
      </c>
    </row>
    <row r="15" spans="1:10" x14ac:dyDescent="0.25">
      <c r="A15" s="389" t="s">
        <v>358</v>
      </c>
      <c r="B15" s="374"/>
      <c r="C15" s="374"/>
      <c r="D15" s="374"/>
      <c r="E15" s="374"/>
      <c r="F15" s="375"/>
      <c r="G15" s="376"/>
      <c r="I15" s="387" t="s">
        <v>359</v>
      </c>
      <c r="J15" s="376"/>
    </row>
    <row r="16" spans="1:10" x14ac:dyDescent="0.25">
      <c r="A16" s="389" t="s">
        <v>360</v>
      </c>
      <c r="B16" s="374"/>
      <c r="C16" s="374"/>
      <c r="D16" s="374"/>
      <c r="E16" s="374"/>
      <c r="F16" s="375"/>
      <c r="G16" s="376"/>
      <c r="I16" s="387"/>
      <c r="J16" s="376"/>
    </row>
    <row r="17" spans="1:10" x14ac:dyDescent="0.25">
      <c r="A17" s="389" t="s">
        <v>361</v>
      </c>
      <c r="B17" s="374"/>
      <c r="C17" s="374"/>
      <c r="D17" s="374"/>
      <c r="E17" s="374"/>
      <c r="F17" s="375"/>
      <c r="G17" s="376"/>
      <c r="I17" s="387"/>
      <c r="J17" s="376"/>
    </row>
    <row r="18" spans="1:10" x14ac:dyDescent="0.25">
      <c r="A18" s="389" t="s">
        <v>362</v>
      </c>
      <c r="B18" s="374"/>
      <c r="C18" s="374"/>
      <c r="D18" s="374"/>
      <c r="E18" s="374"/>
      <c r="F18" s="375"/>
      <c r="G18" s="376"/>
      <c r="I18" s="387"/>
      <c r="J18" s="376"/>
    </row>
    <row r="19" spans="1:10" ht="15.75" thickBot="1" x14ac:dyDescent="0.3">
      <c r="A19" s="379"/>
      <c r="B19" s="380"/>
      <c r="C19" s="380"/>
      <c r="D19" s="380"/>
      <c r="E19" s="380"/>
      <c r="F19" s="381"/>
      <c r="G19" s="382"/>
      <c r="I19" s="383"/>
      <c r="J19" s="382"/>
    </row>
    <row r="20" spans="1:10" ht="27" customHeight="1" thickBot="1" x14ac:dyDescent="0.3"/>
    <row r="21" spans="1:10" ht="45.75" thickBot="1" x14ac:dyDescent="0.3">
      <c r="A21" s="392" t="s">
        <v>363</v>
      </c>
      <c r="B21" s="393"/>
    </row>
  </sheetData>
  <customSheetViews>
    <customSheetView guid="{08E9D779-95AE-49CE-95F2-BE10EDBADB20}" state="hidden">
      <selection sqref="A1:G1"/>
      <pageMargins left="0.7" right="0.7" top="0.78740157499999996" bottom="0.78740157499999996" header="0.3" footer="0.3"/>
      <pageSetup paperSize="9" orientation="portrait" r:id="rId1"/>
    </customSheetView>
  </customSheetViews>
  <mergeCells count="3">
    <mergeCell ref="A1:G1"/>
    <mergeCell ref="A5:G5"/>
    <mergeCell ref="A11:G11"/>
  </mergeCells>
  <pageMargins left="0.7" right="0.7" top="0.78740157499999996" bottom="0.78740157499999996" header="0.3" footer="0.3"/>
  <pageSetup paperSize="9" orientation="portrait"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tabColor theme="4" tint="0.79995117038483843"/>
    <pageSetUpPr fitToPage="1"/>
  </sheetPr>
  <dimension ref="A1:H27"/>
  <sheetViews>
    <sheetView zoomScale="80" zoomScaleNormal="80" zoomScaleSheetLayoutView="75" workbookViewId="0"/>
  </sheetViews>
  <sheetFormatPr baseColWidth="10" defaultColWidth="11.42578125" defaultRowHeight="12.75" x14ac:dyDescent="0.2"/>
  <cols>
    <col min="1" max="1" width="52.28515625" style="108" customWidth="1"/>
    <col min="2" max="2" width="25.85546875" style="108" customWidth="1"/>
    <col min="3" max="8" width="15.7109375" style="108" customWidth="1"/>
    <col min="9" max="16384" width="11.42578125" style="108"/>
  </cols>
  <sheetData>
    <row r="1" spans="1:8" x14ac:dyDescent="0.2">
      <c r="A1" s="109"/>
      <c r="B1" s="110"/>
      <c r="C1" s="110"/>
      <c r="D1" s="110"/>
      <c r="E1" s="110"/>
      <c r="F1" s="110"/>
      <c r="G1" s="110"/>
      <c r="H1" s="111"/>
    </row>
    <row r="2" spans="1:8" ht="18" x14ac:dyDescent="0.25">
      <c r="A2" s="112" t="s">
        <v>149</v>
      </c>
      <c r="H2" s="113"/>
    </row>
    <row r="3" spans="1:8" ht="14.25" customHeight="1" x14ac:dyDescent="0.25">
      <c r="A3" s="112"/>
      <c r="H3" s="113"/>
    </row>
    <row r="4" spans="1:8" ht="41.25" customHeight="1" thickBot="1" x14ac:dyDescent="0.25">
      <c r="A4" s="465" t="s">
        <v>137</v>
      </c>
      <c r="B4" s="465"/>
      <c r="C4" s="465"/>
      <c r="H4" s="113"/>
    </row>
    <row r="5" spans="1:8" x14ac:dyDescent="0.2">
      <c r="A5" s="114"/>
      <c r="G5" s="115" t="s">
        <v>138</v>
      </c>
      <c r="H5" s="116" t="s">
        <v>2</v>
      </c>
    </row>
    <row r="6" spans="1:8" ht="13.5" thickBot="1" x14ac:dyDescent="0.25">
      <c r="A6" s="159"/>
      <c r="G6" s="117"/>
      <c r="H6" s="118" t="s">
        <v>139</v>
      </c>
    </row>
    <row r="7" spans="1:8" s="122" customFormat="1" ht="39.200000000000003" customHeight="1" thickBot="1" x14ac:dyDescent="0.25">
      <c r="A7" s="119" t="s">
        <v>140</v>
      </c>
      <c r="B7" s="120" t="s">
        <v>141</v>
      </c>
      <c r="C7" s="121"/>
      <c r="H7" s="123"/>
    </row>
    <row r="8" spans="1:8" s="122" customFormat="1" ht="13.5" thickBot="1" x14ac:dyDescent="0.25">
      <c r="A8" s="119" t="s">
        <v>142</v>
      </c>
      <c r="B8" s="124"/>
      <c r="H8" s="123"/>
    </row>
    <row r="9" spans="1:8" s="122" customFormat="1" ht="13.5" thickBot="1" x14ac:dyDescent="0.25">
      <c r="A9" s="160"/>
      <c r="B9" s="161"/>
      <c r="C9" s="161"/>
      <c r="D9" s="161"/>
      <c r="H9" s="123"/>
    </row>
    <row r="10" spans="1:8" s="122" customFormat="1" ht="27.75" customHeight="1" thickBot="1" x14ac:dyDescent="0.25">
      <c r="A10" s="151" t="s">
        <v>151</v>
      </c>
      <c r="B10" s="162">
        <v>10</v>
      </c>
      <c r="H10" s="123"/>
    </row>
    <row r="11" spans="1:8" s="122" customFormat="1" ht="30.2" customHeight="1" thickBot="1" x14ac:dyDescent="0.25">
      <c r="A11" s="151" t="s">
        <v>152</v>
      </c>
      <c r="B11" s="162" t="s">
        <v>153</v>
      </c>
      <c r="H11" s="123"/>
    </row>
    <row r="12" spans="1:8" s="122" customFormat="1" ht="13.5" thickBot="1" x14ac:dyDescent="0.25">
      <c r="A12" s="125"/>
      <c r="H12" s="123"/>
    </row>
    <row r="13" spans="1:8" s="122" customFormat="1" ht="26.25" thickBot="1" x14ac:dyDescent="0.25">
      <c r="A13" s="163" t="s">
        <v>154</v>
      </c>
      <c r="B13" s="164">
        <f>LARGE(C19:IV19,1)</f>
        <v>0</v>
      </c>
      <c r="C13" s="165" t="s">
        <v>155</v>
      </c>
      <c r="D13" s="166">
        <f>B13-(B13*B10/100)</f>
        <v>0</v>
      </c>
      <c r="H13" s="123"/>
    </row>
    <row r="14" spans="1:8" s="122" customFormat="1" ht="13.5" thickBot="1" x14ac:dyDescent="0.25">
      <c r="A14" s="126"/>
      <c r="H14" s="123"/>
    </row>
    <row r="15" spans="1:8" s="122" customFormat="1" ht="13.5" thickBot="1" x14ac:dyDescent="0.25">
      <c r="A15" s="127" t="s">
        <v>143</v>
      </c>
      <c r="B15" s="128"/>
      <c r="C15" s="129">
        <v>1</v>
      </c>
      <c r="D15" s="130">
        <v>2</v>
      </c>
      <c r="E15" s="131">
        <v>3</v>
      </c>
      <c r="F15" s="131">
        <v>4</v>
      </c>
      <c r="G15" s="131">
        <v>5</v>
      </c>
      <c r="H15" s="131">
        <v>6</v>
      </c>
    </row>
    <row r="16" spans="1:8" s="122" customFormat="1" ht="18.75" customHeight="1" x14ac:dyDescent="0.2">
      <c r="A16" s="132" t="s">
        <v>126</v>
      </c>
      <c r="B16" s="133"/>
      <c r="C16" s="134">
        <f>'4. Leistung '!K59</f>
        <v>0</v>
      </c>
      <c r="D16" s="135">
        <f>'4. Leistung '!M59</f>
        <v>0</v>
      </c>
      <c r="E16" s="135">
        <f>'4. Leistung '!O59</f>
        <v>0</v>
      </c>
      <c r="F16" s="167"/>
      <c r="G16" s="135"/>
      <c r="H16" s="136"/>
    </row>
    <row r="17" spans="1:8" s="122" customFormat="1" ht="21.2" customHeight="1" x14ac:dyDescent="0.2">
      <c r="A17" s="137" t="s">
        <v>144</v>
      </c>
      <c r="B17" s="138"/>
      <c r="C17" s="168">
        <v>155</v>
      </c>
      <c r="D17" s="169">
        <v>1600000</v>
      </c>
      <c r="E17" s="169">
        <v>1750000</v>
      </c>
      <c r="F17" s="168">
        <v>2500000</v>
      </c>
      <c r="G17" s="169">
        <v>1700000</v>
      </c>
      <c r="H17" s="170">
        <v>1710000</v>
      </c>
    </row>
    <row r="18" spans="1:8" s="122" customFormat="1" ht="22.7" customHeight="1" thickBot="1" x14ac:dyDescent="0.25">
      <c r="A18" s="142" t="s">
        <v>145</v>
      </c>
      <c r="B18" s="171"/>
      <c r="C18" s="172">
        <f t="shared" ref="C18:H18" si="0">C16/C17</f>
        <v>0</v>
      </c>
      <c r="D18" s="173">
        <f t="shared" si="0"/>
        <v>0</v>
      </c>
      <c r="E18" s="174">
        <f t="shared" si="0"/>
        <v>0</v>
      </c>
      <c r="F18" s="175">
        <f t="shared" si="0"/>
        <v>0</v>
      </c>
      <c r="G18" s="174">
        <f t="shared" si="0"/>
        <v>0</v>
      </c>
      <c r="H18" s="176">
        <f t="shared" si="0"/>
        <v>0</v>
      </c>
    </row>
    <row r="19" spans="1:8" s="122" customFormat="1" ht="38.25" customHeight="1" thickBot="1" x14ac:dyDescent="0.25">
      <c r="A19" s="147" t="s">
        <v>156</v>
      </c>
      <c r="B19" s="148">
        <v>100000</v>
      </c>
      <c r="C19" s="149">
        <f t="shared" ref="C19:H19" si="1">C18*$B$19</f>
        <v>0</v>
      </c>
      <c r="D19" s="149">
        <f t="shared" si="1"/>
        <v>0</v>
      </c>
      <c r="E19" s="149">
        <f t="shared" si="1"/>
        <v>0</v>
      </c>
      <c r="F19" s="149">
        <f t="shared" si="1"/>
        <v>0</v>
      </c>
      <c r="G19" s="149">
        <f t="shared" si="1"/>
        <v>0</v>
      </c>
      <c r="H19" s="149">
        <f t="shared" si="1"/>
        <v>0</v>
      </c>
    </row>
    <row r="20" spans="1:8" s="122" customFormat="1" ht="13.5" thickBot="1" x14ac:dyDescent="0.25">
      <c r="A20" s="150"/>
      <c r="F20" s="177"/>
      <c r="G20" s="177"/>
      <c r="H20" s="178"/>
    </row>
    <row r="21" spans="1:8" s="184" customFormat="1" ht="26.25" thickBot="1" x14ac:dyDescent="0.25">
      <c r="A21" s="179" t="s">
        <v>157</v>
      </c>
      <c r="B21" s="180"/>
      <c r="C21" s="181" t="str">
        <f t="shared" ref="C21:H21" si="2">IF(C19&lt;$D$13,"Angebot außerhalb SB","Angebot innerhalb SB")</f>
        <v>Angebot innerhalb SB</v>
      </c>
      <c r="D21" s="182" t="str">
        <f t="shared" si="2"/>
        <v>Angebot innerhalb SB</v>
      </c>
      <c r="E21" s="183" t="str">
        <f t="shared" si="2"/>
        <v>Angebot innerhalb SB</v>
      </c>
      <c r="F21" s="183" t="str">
        <f t="shared" si="2"/>
        <v>Angebot innerhalb SB</v>
      </c>
      <c r="G21" s="183" t="str">
        <f t="shared" si="2"/>
        <v>Angebot innerhalb SB</v>
      </c>
      <c r="H21" s="183" t="str">
        <f t="shared" si="2"/>
        <v>Angebot innerhalb SB</v>
      </c>
    </row>
    <row r="22" spans="1:8" s="184" customFormat="1" ht="19.149999999999999" customHeight="1" x14ac:dyDescent="0.2">
      <c r="A22" s="185" t="s">
        <v>158</v>
      </c>
      <c r="B22" s="186"/>
      <c r="C22" s="187">
        <f t="shared" ref="C22:H22" si="3">IF(C21="Angebot innerhalb SB",C16,"---")</f>
        <v>0</v>
      </c>
      <c r="D22" s="188">
        <f t="shared" si="3"/>
        <v>0</v>
      </c>
      <c r="E22" s="188">
        <f t="shared" si="3"/>
        <v>0</v>
      </c>
      <c r="F22" s="188">
        <f t="shared" si="3"/>
        <v>0</v>
      </c>
      <c r="G22" s="188">
        <f t="shared" si="3"/>
        <v>0</v>
      </c>
      <c r="H22" s="189">
        <f t="shared" si="3"/>
        <v>0</v>
      </c>
    </row>
    <row r="23" spans="1:8" ht="19.149999999999999" customHeight="1" thickBot="1" x14ac:dyDescent="0.25">
      <c r="A23" s="190" t="s">
        <v>159</v>
      </c>
      <c r="B23" s="191"/>
      <c r="C23" s="192">
        <f t="shared" ref="C23:H23" si="4">IF(C21="Angebot innerhalb SB",C17,"---")</f>
        <v>155</v>
      </c>
      <c r="D23" s="193">
        <f t="shared" si="4"/>
        <v>1600000</v>
      </c>
      <c r="E23" s="193">
        <f t="shared" si="4"/>
        <v>1750000</v>
      </c>
      <c r="F23" s="193">
        <f t="shared" si="4"/>
        <v>2500000</v>
      </c>
      <c r="G23" s="193">
        <f t="shared" si="4"/>
        <v>1700000</v>
      </c>
      <c r="H23" s="194">
        <f t="shared" si="4"/>
        <v>1710000</v>
      </c>
    </row>
    <row r="24" spans="1:8" ht="13.5" thickBot="1" x14ac:dyDescent="0.25">
      <c r="A24" s="114"/>
      <c r="E24" s="195"/>
      <c r="F24" s="195"/>
      <c r="G24" s="195"/>
      <c r="H24" s="196"/>
    </row>
    <row r="25" spans="1:8" s="154" customFormat="1" ht="26.25" thickBot="1" x14ac:dyDescent="0.25">
      <c r="A25" s="163" t="s">
        <v>160</v>
      </c>
      <c r="B25" s="127"/>
      <c r="C25" s="152">
        <f t="shared" ref="C25:H25" si="5">IF(C19&lt;$D$13,"---",IF($B$11="Preis",RANK(C23,$C$23:$IV$23,1),RANK(C22,$C$22:$IV$22,0)))</f>
        <v>1</v>
      </c>
      <c r="D25" s="152">
        <f t="shared" si="5"/>
        <v>2</v>
      </c>
      <c r="E25" s="152">
        <f t="shared" si="5"/>
        <v>5</v>
      </c>
      <c r="F25" s="152">
        <f t="shared" si="5"/>
        <v>6</v>
      </c>
      <c r="G25" s="152">
        <f t="shared" si="5"/>
        <v>3</v>
      </c>
      <c r="H25" s="197">
        <f t="shared" si="5"/>
        <v>4</v>
      </c>
    </row>
    <row r="26" spans="1:8" x14ac:dyDescent="0.2">
      <c r="A26" s="114"/>
      <c r="H26" s="113"/>
    </row>
    <row r="27" spans="1:8" ht="75.75" customHeight="1" thickBot="1" x14ac:dyDescent="0.25">
      <c r="A27" s="470" t="s">
        <v>161</v>
      </c>
      <c r="B27" s="470"/>
      <c r="C27" s="470"/>
      <c r="D27" s="156"/>
      <c r="E27" s="156"/>
      <c r="F27" s="156"/>
      <c r="G27" s="156"/>
      <c r="H27" s="157"/>
    </row>
  </sheetData>
  <sheetProtection selectLockedCells="1" selectUnlockedCells="1"/>
  <customSheetViews>
    <customSheetView guid="{08E9D779-95AE-49CE-95F2-BE10EDBADB20}" scale="80" fitToPage="1" state="hidden">
      <pageMargins left="0.39374999999999999" right="0.39374999999999999" top="0.47222222222222199" bottom="0.78749999999999998" header="0.51180555555555596" footer="0.39374999999999999"/>
      <printOptions horizontalCentered="1"/>
      <pageSetup paperSize="9" orientation="landscape" horizontalDpi="300" verticalDpi="300" r:id="rId1"/>
      <headerFooter alignWithMargins="0">
        <oddFooter>&amp;L&amp;F&amp;R&amp;P von &amp;N</oddFooter>
      </headerFooter>
    </customSheetView>
  </customSheetViews>
  <mergeCells count="2">
    <mergeCell ref="A4:C4"/>
    <mergeCell ref="A27:C27"/>
  </mergeCells>
  <conditionalFormatting sqref="C21:H23">
    <cfRule type="cellIs" dxfId="2" priority="1" stopIfTrue="1" operator="equal">
      <formula>"Angebot innerhalb SB"</formula>
    </cfRule>
    <cfRule type="cellIs" dxfId="1" priority="2" stopIfTrue="1" operator="equal">
      <formula>"Angebot außerhalb SB"</formula>
    </cfRule>
  </conditionalFormatting>
  <dataValidations count="4">
    <dataValidation type="list" allowBlank="1" showErrorMessage="1" sqref="B7" xr:uid="{00000000-0002-0000-0600-000000000000}">
      <formula1>Verfahrensarten</formula1>
    </dataValidation>
    <dataValidation type="list" allowBlank="1" showErrorMessage="1" sqref="B10" xr:uid="{00000000-0002-0000-0600-000001000000}">
      <formula1>Schwankungsbereich</formula1>
    </dataValidation>
    <dataValidation type="list" allowBlank="1" showErrorMessage="1" sqref="B19" xr:uid="{00000000-0002-0000-0600-000002000000}">
      <formula1>Skalierungsfaktor</formula1>
    </dataValidation>
    <dataValidation type="list" allowBlank="1" showErrorMessage="1" sqref="B11" xr:uid="{00000000-0002-0000-0600-000003000000}">
      <formula1>Entscheidungskriterium</formula1>
    </dataValidation>
  </dataValidations>
  <printOptions horizontalCentered="1"/>
  <pageMargins left="0.39374999999999999" right="0.39374999999999999" top="0.47222222222222199" bottom="0.78749999999999998" header="0.51180555555555596" footer="0.39374999999999999"/>
  <pageSetup paperSize="9" orientation="landscape" horizontalDpi="300" verticalDpi="300" r:id="rId2"/>
  <headerFooter alignWithMargins="0">
    <oddFooter>&amp;L&amp;F&amp;R&amp;P von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9"/>
  <dimension ref="A1:D11"/>
  <sheetViews>
    <sheetView workbookViewId="0">
      <selection activeCell="B29" sqref="B29"/>
    </sheetView>
  </sheetViews>
  <sheetFormatPr baseColWidth="10" defaultColWidth="11.42578125" defaultRowHeight="12.75" x14ac:dyDescent="0.2"/>
  <cols>
    <col min="1" max="1" width="33.28515625" customWidth="1"/>
    <col min="2" max="2" width="26.42578125" customWidth="1"/>
    <col min="3" max="3" width="15.28515625" customWidth="1"/>
    <col min="4" max="4" width="22.42578125" customWidth="1"/>
  </cols>
  <sheetData>
    <row r="1" spans="1:4" x14ac:dyDescent="0.2">
      <c r="A1" s="3" t="s">
        <v>162</v>
      </c>
      <c r="B1" s="3" t="s">
        <v>163</v>
      </c>
      <c r="C1" s="3" t="s">
        <v>164</v>
      </c>
      <c r="D1" s="3" t="s">
        <v>165</v>
      </c>
    </row>
    <row r="2" spans="1:4" ht="25.5" x14ac:dyDescent="0.2">
      <c r="A2" s="198" t="s">
        <v>166</v>
      </c>
      <c r="B2">
        <v>1</v>
      </c>
      <c r="C2" s="199">
        <v>100</v>
      </c>
      <c r="D2" t="s">
        <v>167</v>
      </c>
    </row>
    <row r="3" spans="1:4" ht="25.5" x14ac:dyDescent="0.2">
      <c r="A3" s="198" t="s">
        <v>168</v>
      </c>
      <c r="B3">
        <v>2</v>
      </c>
      <c r="C3" s="199">
        <v>1000</v>
      </c>
      <c r="D3" t="s">
        <v>153</v>
      </c>
    </row>
    <row r="4" spans="1:4" x14ac:dyDescent="0.2">
      <c r="A4" t="s">
        <v>141</v>
      </c>
      <c r="B4">
        <v>3</v>
      </c>
      <c r="C4" s="199">
        <v>10000</v>
      </c>
    </row>
    <row r="5" spans="1:4" ht="25.5" x14ac:dyDescent="0.2">
      <c r="A5" s="198" t="s">
        <v>150</v>
      </c>
      <c r="B5">
        <v>4</v>
      </c>
      <c r="C5" s="199">
        <v>100000</v>
      </c>
    </row>
    <row r="6" spans="1:4" ht="25.5" x14ac:dyDescent="0.2">
      <c r="A6" s="198" t="s">
        <v>169</v>
      </c>
      <c r="B6">
        <v>5</v>
      </c>
      <c r="C6" s="199">
        <v>1000000</v>
      </c>
    </row>
    <row r="7" spans="1:4" ht="25.5" x14ac:dyDescent="0.2">
      <c r="A7" s="198" t="s">
        <v>170</v>
      </c>
      <c r="B7">
        <v>6</v>
      </c>
    </row>
    <row r="8" spans="1:4" x14ac:dyDescent="0.2">
      <c r="B8">
        <v>7</v>
      </c>
    </row>
    <row r="9" spans="1:4" x14ac:dyDescent="0.2">
      <c r="B9">
        <v>8</v>
      </c>
    </row>
    <row r="10" spans="1:4" x14ac:dyDescent="0.2">
      <c r="B10">
        <v>9</v>
      </c>
    </row>
    <row r="11" spans="1:4" ht="13.5" thickBot="1" x14ac:dyDescent="0.25">
      <c r="B11">
        <v>10</v>
      </c>
    </row>
  </sheetData>
  <sheetProtection selectLockedCells="1" selectUnlockedCells="1"/>
  <customSheetViews>
    <customSheetView guid="{08E9D779-95AE-49CE-95F2-BE10EDBADB20}" state="hidden">
      <selection activeCell="B29" sqref="B29"/>
      <pageMargins left="0.78749999999999998" right="0.78749999999999998" top="0.98402777777777795" bottom="0.98402777777777795" header="0.51180555555555596" footer="0.51180555555555596"/>
      <pageSetup paperSize="9" orientation="portrait" horizontalDpi="300" verticalDpi="300" r:id="rId1"/>
      <headerFooter alignWithMargins="0"/>
    </customSheetView>
  </customSheetViews>
  <pageMargins left="0.78749999999999998" right="0.78749999999999998" top="0.98402777777777795" bottom="0.98402777777777795" header="0.51180555555555596" footer="0.51180555555555596"/>
  <pageSetup paperSize="9" orientation="portrait" horizontalDpi="300" verticalDpi="300"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0">
    <tabColor theme="0"/>
  </sheetPr>
  <dimension ref="A1:F49"/>
  <sheetViews>
    <sheetView workbookViewId="0">
      <selection sqref="A1:F1"/>
    </sheetView>
  </sheetViews>
  <sheetFormatPr baseColWidth="10" defaultColWidth="11.42578125" defaultRowHeight="12.75" x14ac:dyDescent="0.2"/>
  <cols>
    <col min="1" max="1" width="4.7109375" style="200" customWidth="1"/>
    <col min="2" max="2" width="39.42578125" style="200" customWidth="1"/>
    <col min="3" max="4" width="4.42578125" style="200" customWidth="1"/>
    <col min="5" max="5" width="30.5703125" style="207" bestFit="1" customWidth="1"/>
    <col min="6" max="6" width="1.85546875" style="200" customWidth="1"/>
    <col min="7" max="16384" width="11.42578125" style="200"/>
  </cols>
  <sheetData>
    <row r="1" spans="1:6" ht="15.75" x14ac:dyDescent="0.25">
      <c r="A1" s="471" t="s">
        <v>171</v>
      </c>
      <c r="B1" s="471"/>
      <c r="C1" s="471"/>
      <c r="D1" s="471"/>
      <c r="E1" s="471"/>
      <c r="F1" s="471"/>
    </row>
    <row r="2" spans="1:6" ht="15.75" x14ac:dyDescent="0.25">
      <c r="A2" s="245"/>
      <c r="B2" s="245" t="s">
        <v>206</v>
      </c>
      <c r="C2" s="245"/>
      <c r="D2" s="245"/>
      <c r="E2" s="245"/>
      <c r="F2" s="245"/>
    </row>
    <row r="3" spans="1:6" ht="15.75" x14ac:dyDescent="0.25">
      <c r="A3" s="245"/>
      <c r="B3" s="245"/>
      <c r="C3" s="245"/>
      <c r="D3" s="245"/>
      <c r="E3" s="245"/>
      <c r="F3" s="245"/>
    </row>
    <row r="4" spans="1:6" x14ac:dyDescent="0.2">
      <c r="E4" s="201"/>
    </row>
    <row r="5" spans="1:6" ht="20.25" hidden="1" x14ac:dyDescent="0.3">
      <c r="A5" s="472"/>
      <c r="B5" s="472"/>
      <c r="C5" s="472"/>
      <c r="D5" s="472"/>
      <c r="E5" s="472"/>
      <c r="F5" s="472"/>
    </row>
    <row r="6" spans="1:6" hidden="1" x14ac:dyDescent="0.2">
      <c r="A6" s="473"/>
      <c r="B6" s="473"/>
      <c r="C6" s="473"/>
      <c r="D6" s="473"/>
      <c r="E6" s="473"/>
      <c r="F6" s="473"/>
    </row>
    <row r="7" spans="1:6" hidden="1" x14ac:dyDescent="0.2">
      <c r="E7" s="201"/>
    </row>
    <row r="8" spans="1:6" ht="18" hidden="1" x14ac:dyDescent="0.25">
      <c r="A8" s="474"/>
      <c r="B8" s="474"/>
      <c r="C8" s="474"/>
      <c r="D8" s="474"/>
      <c r="E8" s="474"/>
      <c r="F8" s="474"/>
    </row>
    <row r="9" spans="1:6" hidden="1" x14ac:dyDescent="0.2">
      <c r="E9" s="201"/>
    </row>
    <row r="10" spans="1:6" hidden="1" x14ac:dyDescent="0.2">
      <c r="A10" s="202"/>
      <c r="E10" s="201"/>
    </row>
    <row r="11" spans="1:6" ht="13.5" x14ac:dyDescent="0.25">
      <c r="B11" s="203" t="s">
        <v>172</v>
      </c>
      <c r="C11" s="203" t="s">
        <v>173</v>
      </c>
      <c r="D11" s="204"/>
      <c r="E11" s="205" t="s">
        <v>174</v>
      </c>
    </row>
    <row r="12" spans="1:6" ht="13.7" customHeight="1" x14ac:dyDescent="0.2">
      <c r="B12" s="206"/>
    </row>
    <row r="13" spans="1:6" ht="13.7" customHeight="1" thickBot="1" x14ac:dyDescent="0.25">
      <c r="A13" s="208" t="s">
        <v>175</v>
      </c>
      <c r="B13" s="209" t="s">
        <v>176</v>
      </c>
      <c r="C13" s="210">
        <v>0</v>
      </c>
      <c r="D13" s="211" t="s">
        <v>177</v>
      </c>
      <c r="E13" s="212">
        <v>42627</v>
      </c>
      <c r="F13" s="213"/>
    </row>
    <row r="14" spans="1:6" ht="13.7" customHeight="1" x14ac:dyDescent="0.2">
      <c r="A14" s="213"/>
      <c r="B14" s="214" t="s">
        <v>178</v>
      </c>
      <c r="C14" s="213"/>
      <c r="D14" s="213"/>
      <c r="E14" s="215"/>
      <c r="F14" s="213"/>
    </row>
    <row r="15" spans="1:6" ht="13.7" customHeight="1" x14ac:dyDescent="0.2">
      <c r="A15" s="213"/>
      <c r="B15" s="216"/>
      <c r="C15" s="213"/>
      <c r="D15" s="213"/>
      <c r="E15" s="215"/>
      <c r="F15" s="213"/>
    </row>
    <row r="16" spans="1:6" ht="13.7" customHeight="1" thickBot="1" x14ac:dyDescent="0.25">
      <c r="A16" s="242" t="s">
        <v>200</v>
      </c>
      <c r="B16" s="209" t="s">
        <v>180</v>
      </c>
      <c r="C16" s="217">
        <v>21</v>
      </c>
      <c r="D16" s="218"/>
      <c r="E16" s="219">
        <f>E13+C16</f>
        <v>42648</v>
      </c>
      <c r="F16" s="213"/>
    </row>
    <row r="17" spans="1:6" ht="13.7" customHeight="1" x14ac:dyDescent="0.2">
      <c r="A17" s="213"/>
      <c r="B17" s="220" t="s">
        <v>181</v>
      </c>
      <c r="C17" s="218"/>
      <c r="D17" s="218"/>
      <c r="E17" s="215"/>
      <c r="F17" s="213"/>
    </row>
    <row r="18" spans="1:6" ht="13.7" customHeight="1" x14ac:dyDescent="0.2">
      <c r="A18" s="213"/>
      <c r="B18" s="213"/>
      <c r="C18" s="213"/>
      <c r="D18" s="213"/>
      <c r="E18" s="215"/>
      <c r="F18" s="213"/>
    </row>
    <row r="19" spans="1:6" ht="13.7" customHeight="1" thickBot="1" x14ac:dyDescent="0.25">
      <c r="A19" s="242" t="s">
        <v>179</v>
      </c>
      <c r="B19" s="209" t="s">
        <v>183</v>
      </c>
      <c r="C19" s="217">
        <v>21</v>
      </c>
      <c r="D19" s="218"/>
      <c r="E19" s="219">
        <f>E13+C19</f>
        <v>42648</v>
      </c>
      <c r="F19" s="213"/>
    </row>
    <row r="20" spans="1:6" ht="13.7" customHeight="1" x14ac:dyDescent="0.2">
      <c r="A20" s="213"/>
      <c r="B20" s="214" t="s">
        <v>184</v>
      </c>
      <c r="C20" s="213"/>
      <c r="D20" s="213"/>
      <c r="E20" s="215"/>
      <c r="F20" s="213"/>
    </row>
    <row r="21" spans="1:6" ht="13.7" customHeight="1" x14ac:dyDescent="0.2">
      <c r="A21" s="213"/>
      <c r="B21" s="218"/>
      <c r="C21" s="213"/>
      <c r="D21" s="213"/>
      <c r="E21" s="215"/>
      <c r="F21" s="213"/>
    </row>
    <row r="22" spans="1:6" ht="13.7" customHeight="1" thickBot="1" x14ac:dyDescent="0.25">
      <c r="A22" s="213"/>
      <c r="B22" s="209" t="s">
        <v>185</v>
      </c>
      <c r="C22" s="208"/>
      <c r="D22" s="221" t="s">
        <v>177</v>
      </c>
      <c r="E22" s="222">
        <f>E19+1</f>
        <v>42649</v>
      </c>
      <c r="F22" s="213"/>
    </row>
    <row r="23" spans="1:6" ht="13.7" customHeight="1" x14ac:dyDescent="0.2">
      <c r="A23" s="213"/>
      <c r="B23" s="223"/>
      <c r="C23" s="217"/>
      <c r="D23" s="218"/>
      <c r="E23" s="215"/>
      <c r="F23" s="213"/>
    </row>
    <row r="24" spans="1:6" ht="13.7" customHeight="1" x14ac:dyDescent="0.2">
      <c r="A24" s="213"/>
      <c r="B24" s="224"/>
      <c r="C24" s="213"/>
      <c r="D24" s="213"/>
      <c r="E24" s="215"/>
      <c r="F24" s="213"/>
    </row>
    <row r="25" spans="1:6" ht="13.7" customHeight="1" thickBot="1" x14ac:dyDescent="0.35">
      <c r="A25" s="242" t="s">
        <v>182</v>
      </c>
      <c r="B25" s="225" t="s">
        <v>203</v>
      </c>
      <c r="C25" s="217">
        <v>14</v>
      </c>
      <c r="D25" s="226"/>
      <c r="E25" s="219">
        <f>E22+C25</f>
        <v>42663</v>
      </c>
      <c r="F25" s="213"/>
    </row>
    <row r="26" spans="1:6" ht="13.7" customHeight="1" x14ac:dyDescent="0.2">
      <c r="A26" s="213"/>
      <c r="B26" s="223" t="s">
        <v>187</v>
      </c>
      <c r="C26" s="217"/>
      <c r="D26" s="218"/>
      <c r="E26" s="215"/>
      <c r="F26" s="213"/>
    </row>
    <row r="27" spans="1:6" ht="13.7" customHeight="1" x14ac:dyDescent="0.2">
      <c r="A27" s="213"/>
      <c r="B27" s="224" t="s">
        <v>204</v>
      </c>
      <c r="C27" s="213"/>
      <c r="D27" s="213"/>
      <c r="E27" s="215"/>
      <c r="F27" s="213"/>
    </row>
    <row r="28" spans="1:6" ht="13.7" customHeight="1" x14ac:dyDescent="0.2">
      <c r="A28" s="227"/>
      <c r="B28" s="227"/>
      <c r="C28" s="227"/>
      <c r="D28" s="227"/>
      <c r="E28" s="228"/>
      <c r="F28" s="227"/>
    </row>
    <row r="29" spans="1:6" ht="13.7" customHeight="1" thickBot="1" x14ac:dyDescent="0.25">
      <c r="A29" s="229" t="s">
        <v>186</v>
      </c>
      <c r="B29" s="230" t="s">
        <v>198</v>
      </c>
      <c r="C29" s="227"/>
      <c r="D29" s="231" t="s">
        <v>177</v>
      </c>
      <c r="E29" s="232">
        <f>E25+7</f>
        <v>42670</v>
      </c>
      <c r="F29" s="227"/>
    </row>
    <row r="30" spans="1:6" ht="13.7" customHeight="1" x14ac:dyDescent="0.2">
      <c r="A30" s="233"/>
      <c r="B30" s="234" t="s">
        <v>178</v>
      </c>
      <c r="C30" s="227"/>
      <c r="D30" s="227"/>
      <c r="E30" s="228"/>
      <c r="F30" s="227"/>
    </row>
    <row r="31" spans="1:6" ht="13.7" customHeight="1" x14ac:dyDescent="0.2">
      <c r="A31" s="233"/>
      <c r="B31" s="234"/>
      <c r="C31" s="227"/>
      <c r="D31" s="227"/>
      <c r="E31" s="228"/>
      <c r="F31" s="227"/>
    </row>
    <row r="32" spans="1:6" ht="21" thickBot="1" x14ac:dyDescent="0.35">
      <c r="A32" s="243" t="s">
        <v>188</v>
      </c>
      <c r="B32" s="238" t="s">
        <v>195</v>
      </c>
      <c r="C32" s="235">
        <v>21</v>
      </c>
      <c r="D32" s="240"/>
      <c r="E32" s="232">
        <f>E29+C32</f>
        <v>42691</v>
      </c>
      <c r="F32" s="227"/>
    </row>
    <row r="33" spans="1:6" x14ac:dyDescent="0.2">
      <c r="A33" s="227"/>
      <c r="B33" s="241" t="s">
        <v>197</v>
      </c>
      <c r="C33" s="235"/>
      <c r="D33" s="236"/>
      <c r="E33" s="228"/>
      <c r="F33" s="227"/>
    </row>
    <row r="34" spans="1:6" x14ac:dyDescent="0.2">
      <c r="A34" s="227"/>
      <c r="B34" s="241"/>
      <c r="C34" s="235"/>
      <c r="D34" s="236"/>
      <c r="E34" s="228"/>
      <c r="F34" s="227"/>
    </row>
    <row r="35" spans="1:6" ht="13.5" thickBot="1" x14ac:dyDescent="0.25">
      <c r="A35" s="243" t="s">
        <v>189</v>
      </c>
      <c r="B35" s="230" t="s">
        <v>196</v>
      </c>
      <c r="C35" s="235">
        <v>21</v>
      </c>
      <c r="D35" s="236"/>
      <c r="E35" s="232">
        <f>E32+C35</f>
        <v>42712</v>
      </c>
      <c r="F35" s="227"/>
    </row>
    <row r="36" spans="1:6" x14ac:dyDescent="0.2">
      <c r="A36" s="227"/>
      <c r="B36" s="237" t="s">
        <v>184</v>
      </c>
      <c r="C36" s="227"/>
      <c r="D36" s="227"/>
      <c r="E36" s="228"/>
      <c r="F36" s="227"/>
    </row>
    <row r="37" spans="1:6" x14ac:dyDescent="0.2">
      <c r="A37" s="227"/>
      <c r="B37" s="236"/>
      <c r="C37" s="227"/>
      <c r="D37" s="227"/>
      <c r="E37" s="228"/>
      <c r="F37" s="227"/>
    </row>
    <row r="38" spans="1:6" ht="21" thickBot="1" x14ac:dyDescent="0.35">
      <c r="A38" s="243" t="s">
        <v>190</v>
      </c>
      <c r="B38" s="238" t="s">
        <v>191</v>
      </c>
      <c r="C38" s="239"/>
      <c r="D38" s="240"/>
      <c r="E38" s="232">
        <f>E35+C39</f>
        <v>42745</v>
      </c>
      <c r="F38" s="227"/>
    </row>
    <row r="39" spans="1:6" x14ac:dyDescent="0.2">
      <c r="A39" s="227"/>
      <c r="B39" s="241" t="s">
        <v>187</v>
      </c>
      <c r="C39" s="235">
        <v>33</v>
      </c>
      <c r="D39" s="236"/>
      <c r="E39" s="228"/>
      <c r="F39" s="227"/>
    </row>
    <row r="40" spans="1:6" x14ac:dyDescent="0.2">
      <c r="A40" s="227"/>
      <c r="B40" s="241"/>
      <c r="C40" s="235"/>
      <c r="D40" s="236"/>
      <c r="E40" s="228"/>
      <c r="F40" s="227"/>
    </row>
    <row r="41" spans="1:6" ht="13.5" thickBot="1" x14ac:dyDescent="0.25">
      <c r="A41" s="243" t="s">
        <v>201</v>
      </c>
      <c r="B41" s="230" t="s">
        <v>193</v>
      </c>
      <c r="C41" s="235">
        <v>21</v>
      </c>
      <c r="D41" s="236"/>
      <c r="E41" s="232">
        <f>E38+C41</f>
        <v>42766</v>
      </c>
      <c r="F41" s="227"/>
    </row>
    <row r="42" spans="1:6" x14ac:dyDescent="0.2">
      <c r="A42" s="227"/>
      <c r="B42" s="237" t="s">
        <v>184</v>
      </c>
      <c r="C42" s="227"/>
      <c r="D42" s="227"/>
      <c r="E42" s="228"/>
      <c r="F42" s="227"/>
    </row>
    <row r="43" spans="1:6" x14ac:dyDescent="0.2">
      <c r="A43" s="227"/>
      <c r="B43" s="237"/>
      <c r="C43" s="227"/>
      <c r="D43" s="227"/>
      <c r="E43" s="228"/>
      <c r="F43" s="227"/>
    </row>
    <row r="44" spans="1:6" ht="21" thickBot="1" x14ac:dyDescent="0.35">
      <c r="A44" s="244" t="s">
        <v>192</v>
      </c>
      <c r="B44" s="238" t="s">
        <v>194</v>
      </c>
      <c r="C44" s="239"/>
      <c r="D44" s="240"/>
      <c r="E44" s="232">
        <f>E41+C45</f>
        <v>42787</v>
      </c>
      <c r="F44" s="227"/>
    </row>
    <row r="45" spans="1:6" x14ac:dyDescent="0.2">
      <c r="A45" s="227"/>
      <c r="B45" s="241" t="s">
        <v>187</v>
      </c>
      <c r="C45" s="235">
        <v>21</v>
      </c>
      <c r="D45" s="236"/>
      <c r="E45" s="228"/>
      <c r="F45" s="227"/>
    </row>
    <row r="46" spans="1:6" x14ac:dyDescent="0.2">
      <c r="A46" s="227"/>
      <c r="B46" s="241" t="s">
        <v>205</v>
      </c>
      <c r="C46" s="227"/>
      <c r="D46" s="227"/>
      <c r="E46" s="228"/>
      <c r="F46" s="227"/>
    </row>
    <row r="47" spans="1:6" ht="20.25" thickBot="1" x14ac:dyDescent="0.25">
      <c r="A47" s="243" t="s">
        <v>202</v>
      </c>
      <c r="B47" s="238" t="s">
        <v>199</v>
      </c>
      <c r="C47" s="235">
        <v>7</v>
      </c>
      <c r="D47" s="231"/>
      <c r="E47" s="232">
        <f>E44+C47</f>
        <v>42794</v>
      </c>
      <c r="F47" s="227"/>
    </row>
    <row r="48" spans="1:6" x14ac:dyDescent="0.2">
      <c r="A48" s="227"/>
      <c r="B48" s="237"/>
      <c r="C48" s="227"/>
      <c r="D48" s="236"/>
      <c r="E48" s="228"/>
      <c r="F48" s="227"/>
    </row>
    <row r="49" spans="1:6" x14ac:dyDescent="0.2">
      <c r="A49" s="227"/>
      <c r="B49" s="236"/>
      <c r="C49" s="227"/>
      <c r="D49" s="227"/>
      <c r="E49" s="228"/>
      <c r="F49" s="227"/>
    </row>
  </sheetData>
  <customSheetViews>
    <customSheetView guid="{08E9D779-95AE-49CE-95F2-BE10EDBADB20}" hiddenRows="1" state="hidden">
      <selection sqref="A1:F1"/>
      <pageMargins left="0.7" right="0.7" top="0.78740157499999996" bottom="0.78740157499999996" header="0.3" footer="0.3"/>
      <pageSetup orientation="portrait"/>
    </customSheetView>
  </customSheetViews>
  <mergeCells count="4">
    <mergeCell ref="A1:F1"/>
    <mergeCell ref="A5:F5"/>
    <mergeCell ref="A6:F6"/>
    <mergeCell ref="A8:F8"/>
  </mergeCells>
  <pageMargins left="0.7" right="0.7" top="0.78740157499999996" bottom="0.78740157499999996"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11</vt:i4>
      </vt:variant>
    </vt:vector>
  </HeadingPairs>
  <TitlesOfParts>
    <vt:vector size="21" baseType="lpstr">
      <vt:lpstr>1. formelle Prüfung</vt:lpstr>
      <vt:lpstr>2. Eignungsprüfung</vt:lpstr>
      <vt:lpstr>3. Preise</vt:lpstr>
      <vt:lpstr>4. Leistung </vt:lpstr>
      <vt:lpstr>Einfache Richtwertmethode</vt:lpstr>
      <vt:lpstr>5. Systemskizze</vt:lpstr>
      <vt:lpstr>6. Erw. Richtwertmethode</vt:lpstr>
      <vt:lpstr>Textquellen</vt:lpstr>
      <vt:lpstr>7. Zeitleiste</vt:lpstr>
      <vt:lpstr>Kriterienkatalog</vt:lpstr>
      <vt:lpstr>'4. Leistung '!Druckbereich</vt:lpstr>
      <vt:lpstr>'6. Erw. Richtwertmethode'!Druckbereich</vt:lpstr>
      <vt:lpstr>'Einfache Richtwertmethode'!Druckbereich</vt:lpstr>
      <vt:lpstr>Kriterienkatalog!Druckbereich</vt:lpstr>
      <vt:lpstr>'2. Eignungsprüfung'!Drucktitel</vt:lpstr>
      <vt:lpstr>'4. Leistung '!Drucktitel</vt:lpstr>
      <vt:lpstr>Kriterienkatalog!Drucktitel</vt:lpstr>
      <vt:lpstr>Entscheidungskriterium</vt:lpstr>
      <vt:lpstr>Schwankungsbereich</vt:lpstr>
      <vt:lpstr>Skalierungsfaktor</vt:lpstr>
      <vt:lpstr>Verfahrensarten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ZDPol Rogalinski, Bianca</dc:creator>
  <cp:lastModifiedBy>ZDPol Sommer, Susanne</cp:lastModifiedBy>
  <cp:lastPrinted>2017-09-15T14:38:23Z</cp:lastPrinted>
  <dcterms:created xsi:type="dcterms:W3CDTF">2016-09-13T09:30:23Z</dcterms:created>
  <dcterms:modified xsi:type="dcterms:W3CDTF">2026-08-20T11:49:10Z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_State">
    <vt:lpwstr>in Bearbeitung</vt:lpwstr>
  </property>
  <property fmtid="{D5CDD505-2E9C-101B-9397-08002B2CF9AE}" pid="3" name="is_Author">
    <vt:lpwstr>Ribold, André</vt:lpwstr>
  </property>
  <property fmtid="{D5CDD505-2E9C-101B-9397-08002B2CF9AE}" pid="4" name="is_Projectname">
    <vt:lpwstr>IT2_ELZ_4_0</vt:lpwstr>
  </property>
  <property fmtid="{D5CDD505-2E9C-101B-9397-08002B2CF9AE}" pid="5" name="is_ProcessName">
    <vt:lpwstr>V-Modell XT V1.4</vt:lpwstr>
  </property>
  <property fmtid="{D5CDD505-2E9C-101B-9397-08002B2CF9AE}" pid="6" name="is_User">
    <vt:lpwstr>Ribold, André</vt:lpwstr>
  </property>
  <property fmtid="{D5CDD505-2E9C-101B-9397-08002B2CF9AE}" pid="7" name="is_Version">
    <vt:lpwstr>0.0.1</vt:lpwstr>
  </property>
  <property fmtid="{D5CDD505-2E9C-101B-9397-08002B2CF9AE}" pid="8" name="Produkttyp">
    <vt:lpwstr/>
  </property>
  <property fmtid="{D5CDD505-2E9C-101B-9397-08002B2CF9AE}" pid="9" name="is_ProductType">
    <vt:lpwstr/>
  </property>
  <property fmtid="{D5CDD505-2E9C-101B-9397-08002B2CF9AE}" pid="10" name="is_System">
    <vt:lpwstr>polas05\InStep_Prod</vt:lpwstr>
  </property>
  <property fmtid="{D5CDD505-2E9C-101B-9397-08002B2CF9AE}" pid="11" name="is_CreateDate">
    <vt:lpwstr>04.02.2020</vt:lpwstr>
  </property>
  <property fmtid="{D5CDD505-2E9C-101B-9397-08002B2CF9AE}" pid="12" name="is_CreatingUser">
    <vt:lpwstr>Ribold, André</vt:lpwstr>
  </property>
  <property fmtid="{D5CDD505-2E9C-101B-9397-08002B2CF9AE}" pid="13" name="is_ProjectManager">
    <vt:lpwstr>Behrend, Susanne, Kluge, Mario</vt:lpwstr>
  </property>
  <property fmtid="{D5CDD505-2E9C-101B-9397-08002B2CF9AE}" pid="14" name="isRoleMember_Prüfer">
    <vt:lpwstr/>
  </property>
  <property fmtid="{D5CDD505-2E9C-101B-9397-08002B2CF9AE}" pid="15" name="isRoleMember_Lenkungsausschuss">
    <vt:lpwstr/>
  </property>
  <property fmtid="{D5CDD505-2E9C-101B-9397-08002B2CF9AE}" pid="16" name="isRoleMember_Projektmanager">
    <vt:lpwstr>Behrend, Susanne</vt:lpwstr>
  </property>
  <property fmtid="{D5CDD505-2E9C-101B-9397-08002B2CF9AE}" pid="17" name="isRoleMember_Projektleiter">
    <vt:lpwstr>Behrend, Susanne, Kluge, Mario</vt:lpwstr>
  </property>
  <property fmtid="{D5CDD505-2E9C-101B-9397-08002B2CF9AE}" pid="18" name="isRoleMember_Ausschreibungsverantwortlicher">
    <vt:lpwstr/>
  </property>
  <property fmtid="{D5CDD505-2E9C-101B-9397-08002B2CF9AE}" pid="19" name="isRoleMember_KM-Verantwortlicher">
    <vt:lpwstr/>
  </property>
  <property fmtid="{D5CDD505-2E9C-101B-9397-08002B2CF9AE}" pid="20" name="isRoleMember_QS-Verantwortlicher">
    <vt:lpwstr/>
  </property>
  <property fmtid="{D5CDD505-2E9C-101B-9397-08002B2CF9AE}" pid="21" name="isRoleMember_Änderungsverantwortlicher">
    <vt:lpwstr/>
  </property>
  <property fmtid="{D5CDD505-2E9C-101B-9397-08002B2CF9AE}" pid="22" name="isRoleMember_Anforderungsanalytiker (AG)">
    <vt:lpwstr/>
  </property>
  <property fmtid="{D5CDD505-2E9C-101B-9397-08002B2CF9AE}" pid="23" name="isRoleMember_KM-Administrator">
    <vt:lpwstr/>
  </property>
  <property fmtid="{D5CDD505-2E9C-101B-9397-08002B2CF9AE}" pid="24" name="isRoleMember_Änderungssteuerungsgruppe (Change Control Board)">
    <vt:lpwstr/>
  </property>
  <property fmtid="{D5CDD505-2E9C-101B-9397-08002B2CF9AE}" pid="25" name="isRoleMember_Qualitätsmanager">
    <vt:lpwstr/>
  </property>
  <property fmtid="{D5CDD505-2E9C-101B-9397-08002B2CF9AE}" pid="26" name="isRoleMember_Anwender">
    <vt:lpwstr/>
  </property>
  <property fmtid="{D5CDD505-2E9C-101B-9397-08002B2CF9AE}" pid="27" name="isRoleMember_Einkäufer">
    <vt:lpwstr/>
  </property>
  <property fmtid="{D5CDD505-2E9C-101B-9397-08002B2CF9AE}" pid="28" name="is_Path">
    <vt:lpwstr>IT2_ELZ_4_0/03_Projektmanagement/Beraterleistungen/Juristische_Beratung/Beratung_Juristisch_Teil F_Kriterienkatalog_Leistung.xlsm</vt:lpwstr>
  </property>
  <property fmtid="{D5CDD505-2E9C-101B-9397-08002B2CF9AE}" pid="29" name="is_ProductGroup">
    <vt:lpwstr>03_Projektmanagement</vt:lpwstr>
  </property>
  <property fmtid="{D5CDD505-2E9C-101B-9397-08002B2CF9AE}" pid="30" name="is_VMXTProjectType">
    <vt:lpwstr>Systementwicklungsprojekt (AG)</vt:lpwstr>
  </property>
  <property fmtid="{D5CDD505-2E9C-101B-9397-08002B2CF9AE}" pid="31" name="is_LastChangeDate">
    <vt:lpwstr>04.02.2020</vt:lpwstr>
  </property>
  <property fmtid="{D5CDD505-2E9C-101B-9397-08002B2CF9AE}" pid="32" name="is_LastRevisionNumber">
    <vt:lpwstr>0.1</vt:lpwstr>
  </property>
  <property fmtid="{D5CDD505-2E9C-101B-9397-08002B2CF9AE}" pid="33" name="isp_Beschriebenes objectiF Element">
    <vt:lpwstr/>
  </property>
  <property fmtid="{D5CDD505-2E9C-101B-9397-08002B2CF9AE}" pid="34" name="isp_Prüfgegenstand">
    <vt:bool>false</vt:bool>
  </property>
  <property fmtid="{D5CDD505-2E9C-101B-9397-08002B2CF9AE}" pid="35" name="isp_Standardmustertext">
    <vt:bool>false</vt:bool>
  </property>
  <property fmtid="{D5CDD505-2E9C-101B-9397-08002B2CF9AE}" pid="36" name="isp_objectiF Modell-Referenz">
    <vt:lpwstr/>
  </property>
  <property fmtid="{D5CDD505-2E9C-101B-9397-08002B2CF9AE}" pid="37" name="isp_vollständig angelegt">
    <vt:bool>false</vt:bool>
  </property>
  <property fmtid="{D5CDD505-2E9C-101B-9397-08002B2CF9AE}" pid="38" name="isProject.Auftraggeber">
    <vt:lpwstr/>
  </property>
  <property fmtid="{D5CDD505-2E9C-101B-9397-08002B2CF9AE}" pid="39" name="isProject.BuildNr">
    <vt:lpwstr/>
  </property>
  <property fmtid="{D5CDD505-2E9C-101B-9397-08002B2CF9AE}" pid="40" name="isProject.Endbenutzer">
    <vt:lpwstr/>
  </property>
  <property fmtid="{D5CDD505-2E9C-101B-9397-08002B2CF9AE}" pid="41" name="isProject.Priorität">
    <vt:lpwstr>1 - mittel</vt:lpwstr>
  </property>
  <property fmtid="{D5CDD505-2E9C-101B-9397-08002B2CF9AE}" pid="42" name="isProject.Projektnummer">
    <vt:lpwstr/>
  </property>
  <property fmtid="{D5CDD505-2E9C-101B-9397-08002B2CF9AE}" pid="43" name="isProject.Rahmenbedingungen">
    <vt:lpwstr/>
  </property>
  <property fmtid="{D5CDD505-2E9C-101B-9397-08002B2CF9AE}" pid="44" name="isProject.Risikoklasse">
    <vt:lpwstr>1 - mittel</vt:lpwstr>
  </property>
  <property fmtid="{D5CDD505-2E9C-101B-9397-08002B2CF9AE}" pid="45" name="isProject.Statusmeldung">
    <vt:lpwstr>OK</vt:lpwstr>
  </property>
  <property fmtid="{D5CDD505-2E9C-101B-9397-08002B2CF9AE}" pid="46" name="isProject.OrgUnit">
    <vt:lpwstr>IT2</vt:lpwstr>
  </property>
  <property fmtid="{D5CDD505-2E9C-101B-9397-08002B2CF9AE}" pid="47" name="isProject.ProjectNumber">
    <vt:lpwstr/>
  </property>
  <property fmtid="{D5CDD505-2E9C-101B-9397-08002B2CF9AE}" pid="48" name="isAuthor.eMail">
    <vt:lpwstr>Andre.Ribold@polizei.bb.local</vt:lpwstr>
  </property>
  <property fmtid="{D5CDD505-2E9C-101B-9397-08002B2CF9AE}" pid="49" name="isAuthor.UserName">
    <vt:lpwstr>Ribold, André</vt:lpwstr>
  </property>
  <property fmtid="{D5CDD505-2E9C-101B-9397-08002B2CF9AE}" pid="50" name="isAuthor.Roles">
    <vt:lpwstr/>
  </property>
  <property fmtid="{D5CDD505-2E9C-101B-9397-08002B2CF9AE}" pid="51" name="isAuthor.Key-Player">
    <vt:bool>true</vt:bool>
  </property>
  <property fmtid="{D5CDD505-2E9C-101B-9397-08002B2CF9AE}" pid="52" name="is_Name">
    <vt:lpwstr>Beratung_Juristisch_Teil F_Kriterienkatalog_Leistung</vt:lpwstr>
  </property>
  <property fmtid="{D5CDD505-2E9C-101B-9397-08002B2CF9AE}" pid="53" name="is_CurrentChangeNumber">
    <vt:lpwstr>1</vt:lpwstr>
  </property>
  <property fmtid="{D5CDD505-2E9C-101B-9397-08002B2CF9AE}" pid="54" name="is_CurrentChangeDate">
    <vt:lpwstr>04.02.2020</vt:lpwstr>
  </property>
  <property fmtid="{D5CDD505-2E9C-101B-9397-08002B2CF9AE}" pid="55" name="is_CurrentChangeDescription">
    <vt:lpwstr>Erstellt</vt:lpwstr>
  </property>
  <property fmtid="{D5CDD505-2E9C-101B-9397-08002B2CF9AE}" pid="56" name="is_CurrentChangeUser">
    <vt:lpwstr>Ribold, André</vt:lpwstr>
  </property>
  <property fmtid="{D5CDD505-2E9C-101B-9397-08002B2CF9AE}" pid="57" name="is_CurrentChangeState">
    <vt:lpwstr>in Bearbeitung</vt:lpwstr>
  </property>
  <property fmtid="{D5CDD505-2E9C-101B-9397-08002B2CF9AE}" pid="58" name="is_CurrentChangeVersion">
    <vt:lpwstr>0.1</vt:lpwstr>
  </property>
  <property fmtid="{D5CDD505-2E9C-101B-9397-08002B2CF9AE}" pid="59" name="isProject.Kostenstatus">
    <vt:lpwstr>unbekannt</vt:lpwstr>
  </property>
  <property fmtid="{D5CDD505-2E9C-101B-9397-08002B2CF9AE}" pid="60" name="isProject.Qualitätsstatus">
    <vt:lpwstr>unbekannt</vt:lpwstr>
  </property>
  <property fmtid="{D5CDD505-2E9C-101B-9397-08002B2CF9AE}" pid="61" name="isProject.Terminstatus">
    <vt:lpwstr>unbekannt</vt:lpwstr>
  </property>
</Properties>
</file>